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99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Sheet1!$A$5:$U$55</definedName>
    <definedName name="_xlnm.Print_Titles" localSheetId="0">Sheet1!#REF!</definedName>
  </definedNames>
  <calcPr calcId="144525"/>
</workbook>
</file>

<file path=xl/sharedStrings.xml><?xml version="1.0" encoding="utf-8"?>
<sst xmlns="http://schemas.openxmlformats.org/spreadsheetml/2006/main" count="88">
  <si>
    <t>资源环境学院2019年普通推荐免试研究生考核成绩公示</t>
  </si>
  <si>
    <t>序号</t>
  </si>
  <si>
    <t>学号</t>
  </si>
  <si>
    <t>所学专业</t>
  </si>
  <si>
    <t>姓名</t>
  </si>
  <si>
    <t>思想政治品德考核</t>
  </si>
  <si>
    <t>思想政治品德×10％</t>
  </si>
  <si>
    <t>学分成绩</t>
  </si>
  <si>
    <t>学分成绩×40％</t>
  </si>
  <si>
    <t>科研潜质（50%）</t>
  </si>
  <si>
    <t>总得分</t>
  </si>
  <si>
    <t>名次</t>
  </si>
  <si>
    <t>备注</t>
  </si>
  <si>
    <t>外语水平
考核</t>
  </si>
  <si>
    <t>外语水平考核×10％</t>
  </si>
  <si>
    <t>创新能力</t>
  </si>
  <si>
    <t>创新能力总分</t>
  </si>
  <si>
    <t>创新能力×15％</t>
  </si>
  <si>
    <t>面试</t>
  </si>
  <si>
    <t>面试得分×25％</t>
  </si>
  <si>
    <t>科研潜质总分</t>
  </si>
  <si>
    <t>发表学术论文</t>
  </si>
  <si>
    <t>获批发明专利</t>
  </si>
  <si>
    <t>学科竞赛获奖</t>
  </si>
  <si>
    <t>科创项目</t>
  </si>
  <si>
    <t>社会实践</t>
  </si>
  <si>
    <t>人文地理与城乡规划</t>
  </si>
  <si>
    <t>李铠杨</t>
  </si>
  <si>
    <t>拟推荐</t>
  </si>
  <si>
    <t>乔郭亮</t>
  </si>
  <si>
    <t>刘玉</t>
  </si>
  <si>
    <t>邵绮凡</t>
  </si>
  <si>
    <t>郄欣</t>
  </si>
  <si>
    <t>名额限制，不予推荐</t>
  </si>
  <si>
    <t>王晨光</t>
  </si>
  <si>
    <t>地理信息科学</t>
  </si>
  <si>
    <t>王紫薇</t>
  </si>
  <si>
    <t>卓欣艳</t>
  </si>
  <si>
    <t>刘婧婧</t>
  </si>
  <si>
    <t>黄文哲</t>
  </si>
  <si>
    <t>粟璐妮</t>
  </si>
  <si>
    <t>任明阳</t>
  </si>
  <si>
    <t>陈鹏羽</t>
  </si>
  <si>
    <t>陈颖</t>
  </si>
  <si>
    <t>易慧郁</t>
  </si>
  <si>
    <t>王佳琦</t>
  </si>
  <si>
    <t>李鹏</t>
  </si>
  <si>
    <t>未参加面试</t>
  </si>
  <si>
    <t>环境工程</t>
  </si>
  <si>
    <t>王颖</t>
  </si>
  <si>
    <t>张浩然</t>
  </si>
  <si>
    <t>王馨颖</t>
  </si>
  <si>
    <t>李长亭</t>
  </si>
  <si>
    <t>彭杰</t>
  </si>
  <si>
    <t>曹旭冰</t>
  </si>
  <si>
    <t>马宁</t>
  </si>
  <si>
    <t>刘蔓丽</t>
  </si>
  <si>
    <t>华婷钰</t>
  </si>
  <si>
    <t>环境科学</t>
  </si>
  <si>
    <t>李惠南</t>
  </si>
  <si>
    <t>张秋月</t>
  </si>
  <si>
    <t>孙梦琪</t>
  </si>
  <si>
    <t>陈心怡</t>
  </si>
  <si>
    <t>杨辰</t>
  </si>
  <si>
    <t>刘悦</t>
  </si>
  <si>
    <t>杨爽</t>
  </si>
  <si>
    <t>王淼</t>
  </si>
  <si>
    <t>席祥龙</t>
  </si>
  <si>
    <t>水土保持与荒漠化防治</t>
  </si>
  <si>
    <t>赵煜权</t>
  </si>
  <si>
    <t>姜金宏</t>
  </si>
  <si>
    <t>肖金妃</t>
  </si>
  <si>
    <t>王悦</t>
  </si>
  <si>
    <t>董小璐</t>
  </si>
  <si>
    <t>周明月</t>
  </si>
  <si>
    <t>赵晨欣</t>
  </si>
  <si>
    <t>曹圣言</t>
  </si>
  <si>
    <t>任梁</t>
  </si>
  <si>
    <t>资源环境科学</t>
  </si>
  <si>
    <t>张立鑫</t>
  </si>
  <si>
    <t>赵之良</t>
  </si>
  <si>
    <t>段国秀</t>
  </si>
  <si>
    <t>黄文凤</t>
  </si>
  <si>
    <t>崔娇娇</t>
  </si>
  <si>
    <t>秦院</t>
  </si>
  <si>
    <t>李紫玥</t>
  </si>
  <si>
    <t>说明：1.本公示表中计算方法根据《资源环境学院关于2019年推荐优秀应届本科毕业生免试攻读研究生工作实施细则》；
      2.其中科研潜质得分占总得分的50%，其中包括外语水平（10%）、创新能力（15%）和面试（25%）。</t>
  </si>
  <si>
    <t>班级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</si>
</sst>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177" formatCode="0.000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.5"/>
      <color theme="1"/>
      <name val="Times New Roman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2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1" borderId="11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30" fillId="15" borderId="13" applyNumberFormat="0" applyAlignment="0" applyProtection="0">
      <alignment vertical="center"/>
    </xf>
    <xf numFmtId="0" fontId="20" fillId="15" borderId="9" applyNumberFormat="0" applyAlignment="0" applyProtection="0">
      <alignment vertical="center"/>
    </xf>
    <xf numFmtId="0" fontId="15" fillId="9" borderId="7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177" fontId="0" fillId="0" borderId="0" xfId="0" applyNumberForma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176" fontId="0" fillId="0" borderId="1" xfId="31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right" vertical="center"/>
    </xf>
    <xf numFmtId="176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justify" vertical="center" wrapText="1"/>
    </xf>
    <xf numFmtId="0" fontId="0" fillId="0" borderId="0" xfId="0" applyFont="1" applyAlignment="1">
      <alignment horizontal="justify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177" fontId="0" fillId="3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6"/>
  <sheetViews>
    <sheetView tabSelected="1" zoomScale="85" zoomScaleNormal="85" workbookViewId="0">
      <pane ySplit="5" topLeftCell="A6" activePane="bottomLeft" state="frozen"/>
      <selection/>
      <selection pane="bottomLeft" activeCell="Y1" sqref="Y$1:Y$1048576"/>
    </sheetView>
  </sheetViews>
  <sheetFormatPr defaultColWidth="9" defaultRowHeight="39.75" customHeight="1"/>
  <cols>
    <col min="1" max="1" width="4.36666666666667" style="1" customWidth="1"/>
    <col min="2" max="2" width="11.45" style="21" customWidth="1"/>
    <col min="3" max="3" width="10.675" style="21" customWidth="1"/>
    <col min="4" max="4" width="7.36666666666667" style="22" customWidth="1"/>
    <col min="5" max="8" width="9" style="23"/>
    <col min="9" max="9" width="8.09166666666667" style="23" customWidth="1"/>
    <col min="10" max="10" width="8.26666666666667" style="1" customWidth="1"/>
    <col min="11" max="12" width="6.26666666666667" style="1" customWidth="1"/>
    <col min="13" max="13" width="6.63333333333333" style="22" customWidth="1"/>
    <col min="14" max="15" width="4.36666666666667" style="1" customWidth="1"/>
    <col min="16" max="16" width="6.09166666666667" style="1" customWidth="1"/>
    <col min="17" max="17" width="9" style="1"/>
    <col min="18" max="18" width="8.09166666666667" style="1" customWidth="1"/>
    <col min="19" max="20" width="9" style="1"/>
    <col min="21" max="21" width="8.36666666666667" style="1" customWidth="1"/>
    <col min="22" max="22" width="5.09166666666667" style="1" customWidth="1"/>
    <col min="23" max="16384" width="9" style="1"/>
  </cols>
  <sheetData>
    <row r="1" s="1" customFormat="1" ht="25.5" spans="1:23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="2" customFormat="1" ht="25.5" spans="1:23">
      <c r="A2" s="5" t="s">
        <v>1</v>
      </c>
      <c r="B2" s="6" t="s">
        <v>2</v>
      </c>
      <c r="C2" s="6" t="s">
        <v>3</v>
      </c>
      <c r="D2" s="7" t="s">
        <v>4</v>
      </c>
      <c r="E2" s="5" t="s">
        <v>5</v>
      </c>
      <c r="F2" s="8" t="s">
        <v>6</v>
      </c>
      <c r="G2" s="5" t="s">
        <v>7</v>
      </c>
      <c r="H2" s="8" t="s">
        <v>8</v>
      </c>
      <c r="I2" s="37" t="s">
        <v>9</v>
      </c>
      <c r="J2" s="38"/>
      <c r="K2" s="38"/>
      <c r="L2" s="38"/>
      <c r="M2" s="38"/>
      <c r="N2" s="38"/>
      <c r="O2" s="38"/>
      <c r="P2" s="38"/>
      <c r="Q2" s="38"/>
      <c r="R2" s="38"/>
      <c r="S2" s="38"/>
      <c r="T2" s="41"/>
      <c r="U2" s="5" t="s">
        <v>10</v>
      </c>
      <c r="V2" s="13" t="s">
        <v>11</v>
      </c>
      <c r="W2" s="13" t="s">
        <v>12</v>
      </c>
    </row>
    <row r="3" s="3" customFormat="1" ht="13.5" spans="1:23">
      <c r="A3" s="5"/>
      <c r="B3" s="6"/>
      <c r="C3" s="6"/>
      <c r="D3" s="7"/>
      <c r="E3" s="5"/>
      <c r="F3" s="5"/>
      <c r="G3" s="5"/>
      <c r="H3" s="8"/>
      <c r="I3" s="5" t="s">
        <v>13</v>
      </c>
      <c r="J3" s="8" t="s">
        <v>14</v>
      </c>
      <c r="K3" s="5" t="s">
        <v>15</v>
      </c>
      <c r="L3" s="5"/>
      <c r="M3" s="7"/>
      <c r="N3" s="5"/>
      <c r="O3" s="5"/>
      <c r="P3" s="5" t="s">
        <v>16</v>
      </c>
      <c r="Q3" s="8" t="s">
        <v>17</v>
      </c>
      <c r="R3" s="5" t="s">
        <v>18</v>
      </c>
      <c r="S3" s="8" t="s">
        <v>19</v>
      </c>
      <c r="T3" s="42" t="s">
        <v>20</v>
      </c>
      <c r="U3" s="5"/>
      <c r="V3" s="13"/>
      <c r="W3" s="13"/>
    </row>
    <row r="4" s="3" customFormat="1" ht="54" spans="1:23">
      <c r="A4" s="5"/>
      <c r="B4" s="6"/>
      <c r="C4" s="6"/>
      <c r="D4" s="7"/>
      <c r="E4" s="5"/>
      <c r="F4" s="5"/>
      <c r="G4" s="5"/>
      <c r="H4" s="8"/>
      <c r="I4" s="5"/>
      <c r="J4" s="8"/>
      <c r="K4" s="12" t="s">
        <v>21</v>
      </c>
      <c r="L4" s="5" t="s">
        <v>22</v>
      </c>
      <c r="M4" s="7" t="s">
        <v>23</v>
      </c>
      <c r="N4" s="5" t="s">
        <v>24</v>
      </c>
      <c r="O4" s="5" t="s">
        <v>25</v>
      </c>
      <c r="P4" s="5"/>
      <c r="Q4" s="8"/>
      <c r="R4" s="5"/>
      <c r="S4" s="8"/>
      <c r="T4" s="43"/>
      <c r="U4" s="5"/>
      <c r="V4" s="13"/>
      <c r="W4" s="13"/>
    </row>
    <row r="5" ht="27" customHeight="1" spans="1:23">
      <c r="A5" s="25">
        <v>1</v>
      </c>
      <c r="B5" s="26">
        <v>2015011395</v>
      </c>
      <c r="C5" s="27" t="s">
        <v>26</v>
      </c>
      <c r="D5" s="26" t="s">
        <v>27</v>
      </c>
      <c r="E5" s="28">
        <v>78.38</v>
      </c>
      <c r="F5" s="29">
        <f t="shared" ref="F5:F55" si="0">E5*0.1</f>
        <v>7.838</v>
      </c>
      <c r="G5" s="30">
        <v>92.06</v>
      </c>
      <c r="H5" s="29">
        <f t="shared" ref="H5:H55" si="1">G5*0.4</f>
        <v>36.824</v>
      </c>
      <c r="I5" s="39">
        <v>80</v>
      </c>
      <c r="J5" s="40">
        <f>I5*0.1</f>
        <v>8</v>
      </c>
      <c r="K5" s="40"/>
      <c r="L5" s="40"/>
      <c r="M5" s="40">
        <v>45</v>
      </c>
      <c r="N5" s="40"/>
      <c r="O5" s="40"/>
      <c r="P5" s="40">
        <f t="shared" ref="P5:P55" si="2">SUM(K5:O5)</f>
        <v>45</v>
      </c>
      <c r="Q5" s="44">
        <f t="shared" ref="Q5:Q48" si="3">P5*0.15</f>
        <v>6.75</v>
      </c>
      <c r="R5" s="28">
        <v>91.67</v>
      </c>
      <c r="S5" s="28">
        <f t="shared" ref="S5:S37" si="4">R5*0.25</f>
        <v>22.9175</v>
      </c>
      <c r="T5" s="29">
        <f>J5+Q5+S5</f>
        <v>37.6675</v>
      </c>
      <c r="U5" s="45">
        <f>F5+H5+T5</f>
        <v>82.3295</v>
      </c>
      <c r="V5" s="46">
        <v>1</v>
      </c>
      <c r="W5" s="47" t="s">
        <v>28</v>
      </c>
    </row>
    <row r="6" ht="27" customHeight="1" spans="1:23">
      <c r="A6" s="25">
        <v>3</v>
      </c>
      <c r="B6" s="31">
        <v>2015011410</v>
      </c>
      <c r="C6" s="27" t="s">
        <v>26</v>
      </c>
      <c r="D6" s="31" t="s">
        <v>29</v>
      </c>
      <c r="E6" s="28">
        <v>84.83</v>
      </c>
      <c r="F6" s="29">
        <f t="shared" si="0"/>
        <v>8.483</v>
      </c>
      <c r="G6" s="32">
        <v>86.95</v>
      </c>
      <c r="H6" s="29">
        <f t="shared" si="1"/>
        <v>34.78</v>
      </c>
      <c r="I6" s="40">
        <v>80</v>
      </c>
      <c r="J6" s="40">
        <f t="shared" ref="J6:J37" si="5">I6*0.1</f>
        <v>8</v>
      </c>
      <c r="K6" s="40"/>
      <c r="L6" s="40"/>
      <c r="M6" s="40">
        <v>5</v>
      </c>
      <c r="N6" s="40"/>
      <c r="O6" s="40">
        <v>4</v>
      </c>
      <c r="P6" s="40">
        <f t="shared" si="2"/>
        <v>9</v>
      </c>
      <c r="Q6" s="44">
        <f t="shared" si="3"/>
        <v>1.35</v>
      </c>
      <c r="R6" s="28">
        <v>89.44</v>
      </c>
      <c r="S6" s="28">
        <f t="shared" si="4"/>
        <v>22.36</v>
      </c>
      <c r="T6" s="29">
        <f t="shared" ref="T6:T37" si="6">J6+Q6+S6</f>
        <v>31.71</v>
      </c>
      <c r="U6" s="45">
        <f t="shared" ref="U6:U37" si="7">F6+H6+T6</f>
        <v>74.973</v>
      </c>
      <c r="V6" s="46">
        <v>2</v>
      </c>
      <c r="W6" s="47" t="s">
        <v>28</v>
      </c>
    </row>
    <row r="7" ht="27" customHeight="1" spans="1:23">
      <c r="A7" s="25">
        <v>2</v>
      </c>
      <c r="B7" s="26">
        <v>2015011392</v>
      </c>
      <c r="C7" s="27" t="s">
        <v>26</v>
      </c>
      <c r="D7" s="26" t="s">
        <v>30</v>
      </c>
      <c r="E7" s="28">
        <v>83.1</v>
      </c>
      <c r="F7" s="29">
        <f t="shared" si="0"/>
        <v>8.31</v>
      </c>
      <c r="G7" s="30">
        <v>86.93</v>
      </c>
      <c r="H7" s="29">
        <f t="shared" si="1"/>
        <v>34.772</v>
      </c>
      <c r="I7" s="39">
        <v>80</v>
      </c>
      <c r="J7" s="40">
        <f t="shared" si="5"/>
        <v>8</v>
      </c>
      <c r="K7" s="40"/>
      <c r="L7" s="40"/>
      <c r="M7" s="40">
        <v>5</v>
      </c>
      <c r="N7" s="40"/>
      <c r="O7" s="40">
        <v>6</v>
      </c>
      <c r="P7" s="40">
        <f t="shared" si="2"/>
        <v>11</v>
      </c>
      <c r="Q7" s="44">
        <f t="shared" si="3"/>
        <v>1.65</v>
      </c>
      <c r="R7" s="28">
        <v>83</v>
      </c>
      <c r="S7" s="28">
        <f t="shared" si="4"/>
        <v>20.75</v>
      </c>
      <c r="T7" s="29">
        <f t="shared" si="6"/>
        <v>30.4</v>
      </c>
      <c r="U7" s="45">
        <f t="shared" si="7"/>
        <v>73.482</v>
      </c>
      <c r="V7" s="46">
        <v>3</v>
      </c>
      <c r="W7" s="47" t="s">
        <v>28</v>
      </c>
    </row>
    <row r="8" ht="27" customHeight="1" spans="1:23">
      <c r="A8" s="25">
        <v>4</v>
      </c>
      <c r="B8" s="31">
        <v>2015011384</v>
      </c>
      <c r="C8" s="27" t="s">
        <v>26</v>
      </c>
      <c r="D8" s="31" t="s">
        <v>31</v>
      </c>
      <c r="E8" s="28">
        <v>85.17</v>
      </c>
      <c r="F8" s="29">
        <f t="shared" si="0"/>
        <v>8.517</v>
      </c>
      <c r="G8" s="30">
        <v>86.6</v>
      </c>
      <c r="H8" s="29">
        <f t="shared" si="1"/>
        <v>34.64</v>
      </c>
      <c r="I8" s="39">
        <v>80</v>
      </c>
      <c r="J8" s="40">
        <f t="shared" si="5"/>
        <v>8</v>
      </c>
      <c r="K8" s="40"/>
      <c r="L8" s="40"/>
      <c r="M8" s="40"/>
      <c r="N8" s="40"/>
      <c r="O8" s="40">
        <v>4</v>
      </c>
      <c r="P8" s="40">
        <f t="shared" si="2"/>
        <v>4</v>
      </c>
      <c r="Q8" s="44">
        <f t="shared" si="3"/>
        <v>0.6</v>
      </c>
      <c r="R8" s="28">
        <v>86.11</v>
      </c>
      <c r="S8" s="28">
        <f t="shared" si="4"/>
        <v>21.5275</v>
      </c>
      <c r="T8" s="29">
        <f t="shared" si="6"/>
        <v>30.1275</v>
      </c>
      <c r="U8" s="45">
        <f t="shared" si="7"/>
        <v>73.2845</v>
      </c>
      <c r="V8" s="46">
        <v>4</v>
      </c>
      <c r="W8" s="47" t="s">
        <v>28</v>
      </c>
    </row>
    <row r="9" ht="27" customHeight="1" spans="1:23">
      <c r="A9" s="25">
        <v>6</v>
      </c>
      <c r="B9" s="31">
        <v>2015011385</v>
      </c>
      <c r="C9" s="27" t="s">
        <v>26</v>
      </c>
      <c r="D9" s="31" t="s">
        <v>32</v>
      </c>
      <c r="E9" s="28">
        <v>81.79</v>
      </c>
      <c r="F9" s="29">
        <f t="shared" si="0"/>
        <v>8.179</v>
      </c>
      <c r="G9" s="30">
        <v>84.43</v>
      </c>
      <c r="H9" s="29">
        <f t="shared" si="1"/>
        <v>33.772</v>
      </c>
      <c r="I9" s="39">
        <v>80</v>
      </c>
      <c r="J9" s="40">
        <f t="shared" si="5"/>
        <v>8</v>
      </c>
      <c r="K9" s="40"/>
      <c r="L9" s="40"/>
      <c r="M9" s="40"/>
      <c r="N9" s="40"/>
      <c r="O9" s="40">
        <v>6</v>
      </c>
      <c r="P9" s="40">
        <f t="shared" si="2"/>
        <v>6</v>
      </c>
      <c r="Q9" s="44">
        <f t="shared" si="3"/>
        <v>0.9</v>
      </c>
      <c r="R9" s="28">
        <v>87.11</v>
      </c>
      <c r="S9" s="28">
        <f t="shared" si="4"/>
        <v>21.7775</v>
      </c>
      <c r="T9" s="29">
        <f t="shared" si="6"/>
        <v>30.6775</v>
      </c>
      <c r="U9" s="45">
        <f t="shared" si="7"/>
        <v>72.6285</v>
      </c>
      <c r="V9" s="46">
        <v>5</v>
      </c>
      <c r="W9" s="48" t="s">
        <v>33</v>
      </c>
    </row>
    <row r="10" ht="27" customHeight="1" spans="1:23">
      <c r="A10" s="25">
        <v>5</v>
      </c>
      <c r="B10" s="26">
        <v>2015011404</v>
      </c>
      <c r="C10" s="27" t="s">
        <v>26</v>
      </c>
      <c r="D10" s="26" t="s">
        <v>34</v>
      </c>
      <c r="E10" s="28">
        <v>87.69</v>
      </c>
      <c r="F10" s="29">
        <f t="shared" si="0"/>
        <v>8.769</v>
      </c>
      <c r="G10" s="30">
        <v>80.43</v>
      </c>
      <c r="H10" s="29">
        <f t="shared" si="1"/>
        <v>32.172</v>
      </c>
      <c r="I10" s="39">
        <v>80</v>
      </c>
      <c r="J10" s="40">
        <f t="shared" si="5"/>
        <v>8</v>
      </c>
      <c r="K10" s="40"/>
      <c r="L10" s="40"/>
      <c r="M10" s="40">
        <v>14</v>
      </c>
      <c r="N10" s="40"/>
      <c r="O10" s="40"/>
      <c r="P10" s="40">
        <f t="shared" si="2"/>
        <v>14</v>
      </c>
      <c r="Q10" s="44">
        <f t="shared" si="3"/>
        <v>2.1</v>
      </c>
      <c r="R10" s="28">
        <v>80.89</v>
      </c>
      <c r="S10" s="28">
        <f t="shared" si="4"/>
        <v>20.2225</v>
      </c>
      <c r="T10" s="29">
        <f t="shared" si="6"/>
        <v>30.3225</v>
      </c>
      <c r="U10" s="45">
        <f t="shared" si="7"/>
        <v>71.2635</v>
      </c>
      <c r="V10" s="46">
        <v>6</v>
      </c>
      <c r="W10" s="48" t="s">
        <v>33</v>
      </c>
    </row>
    <row r="11" ht="27" customHeight="1" spans="1:23">
      <c r="A11" s="25">
        <v>7</v>
      </c>
      <c r="B11" s="26">
        <v>2015011479</v>
      </c>
      <c r="C11" s="27" t="s">
        <v>35</v>
      </c>
      <c r="D11" s="26" t="s">
        <v>36</v>
      </c>
      <c r="E11" s="28">
        <v>90.25</v>
      </c>
      <c r="F11" s="29">
        <f t="shared" si="0"/>
        <v>9.025</v>
      </c>
      <c r="G11" s="32">
        <v>88.86</v>
      </c>
      <c r="H11" s="29">
        <f t="shared" si="1"/>
        <v>35.544</v>
      </c>
      <c r="I11" s="40">
        <v>80</v>
      </c>
      <c r="J11" s="40">
        <f t="shared" si="5"/>
        <v>8</v>
      </c>
      <c r="K11" s="40"/>
      <c r="L11" s="40">
        <v>10</v>
      </c>
      <c r="M11" s="40">
        <v>44</v>
      </c>
      <c r="N11" s="40"/>
      <c r="O11" s="40">
        <v>9</v>
      </c>
      <c r="P11" s="40">
        <f t="shared" si="2"/>
        <v>63</v>
      </c>
      <c r="Q11" s="44">
        <f t="shared" si="3"/>
        <v>9.45</v>
      </c>
      <c r="R11" s="28">
        <v>91.56</v>
      </c>
      <c r="S11" s="28">
        <f t="shared" si="4"/>
        <v>22.89</v>
      </c>
      <c r="T11" s="29">
        <f t="shared" si="6"/>
        <v>40.34</v>
      </c>
      <c r="U11" s="45">
        <f t="shared" si="7"/>
        <v>84.909</v>
      </c>
      <c r="V11" s="46">
        <v>1</v>
      </c>
      <c r="W11" s="46" t="s">
        <v>28</v>
      </c>
    </row>
    <row r="12" ht="27" customHeight="1" spans="1:23">
      <c r="A12" s="25">
        <v>8</v>
      </c>
      <c r="B12" s="31">
        <v>2015011388</v>
      </c>
      <c r="C12" s="27" t="s">
        <v>35</v>
      </c>
      <c r="D12" s="31" t="s">
        <v>37</v>
      </c>
      <c r="E12" s="28">
        <v>85.6</v>
      </c>
      <c r="F12" s="29">
        <f t="shared" si="0"/>
        <v>8.56</v>
      </c>
      <c r="G12" s="30">
        <v>87.95</v>
      </c>
      <c r="H12" s="29">
        <f t="shared" si="1"/>
        <v>35.18</v>
      </c>
      <c r="I12" s="39">
        <v>80</v>
      </c>
      <c r="J12" s="40">
        <f t="shared" si="5"/>
        <v>8</v>
      </c>
      <c r="K12" s="40"/>
      <c r="L12" s="40">
        <v>7</v>
      </c>
      <c r="M12" s="40">
        <v>3.5</v>
      </c>
      <c r="N12" s="40">
        <v>38</v>
      </c>
      <c r="O12" s="40">
        <v>8</v>
      </c>
      <c r="P12" s="40">
        <f t="shared" si="2"/>
        <v>56.5</v>
      </c>
      <c r="Q12" s="44">
        <f t="shared" si="3"/>
        <v>8.475</v>
      </c>
      <c r="R12" s="28">
        <v>88.56</v>
      </c>
      <c r="S12" s="28">
        <f t="shared" si="4"/>
        <v>22.14</v>
      </c>
      <c r="T12" s="29">
        <f t="shared" si="6"/>
        <v>38.615</v>
      </c>
      <c r="U12" s="45">
        <f t="shared" si="7"/>
        <v>82.355</v>
      </c>
      <c r="V12" s="46">
        <v>2</v>
      </c>
      <c r="W12" s="46" t="s">
        <v>28</v>
      </c>
    </row>
    <row r="13" s="20" customFormat="1" ht="27" customHeight="1" spans="1:23">
      <c r="A13" s="25">
        <v>9</v>
      </c>
      <c r="B13" s="31">
        <v>2015011444</v>
      </c>
      <c r="C13" s="27" t="s">
        <v>35</v>
      </c>
      <c r="D13" s="31" t="s">
        <v>38</v>
      </c>
      <c r="E13" s="28">
        <v>83.88</v>
      </c>
      <c r="F13" s="29">
        <f t="shared" si="0"/>
        <v>8.388</v>
      </c>
      <c r="G13" s="32">
        <v>91.3</v>
      </c>
      <c r="H13" s="29">
        <f t="shared" si="1"/>
        <v>36.52</v>
      </c>
      <c r="I13" s="40">
        <v>100</v>
      </c>
      <c r="J13" s="40">
        <f t="shared" si="5"/>
        <v>10</v>
      </c>
      <c r="K13" s="40"/>
      <c r="L13" s="40"/>
      <c r="M13" s="40">
        <v>6</v>
      </c>
      <c r="N13" s="40">
        <v>20</v>
      </c>
      <c r="O13" s="40">
        <v>3</v>
      </c>
      <c r="P13" s="40">
        <f t="shared" si="2"/>
        <v>29</v>
      </c>
      <c r="Q13" s="44">
        <f t="shared" si="3"/>
        <v>4.35</v>
      </c>
      <c r="R13" s="28">
        <v>91.89</v>
      </c>
      <c r="S13" s="28">
        <f t="shared" si="4"/>
        <v>22.9725</v>
      </c>
      <c r="T13" s="29">
        <f t="shared" si="6"/>
        <v>37.3225</v>
      </c>
      <c r="U13" s="45">
        <f t="shared" si="7"/>
        <v>82.2305</v>
      </c>
      <c r="V13" s="46">
        <v>3</v>
      </c>
      <c r="W13" s="46" t="s">
        <v>28</v>
      </c>
    </row>
    <row r="14" ht="27" customHeight="1" spans="1:23">
      <c r="A14" s="25">
        <v>13</v>
      </c>
      <c r="B14" s="31">
        <v>2015011449</v>
      </c>
      <c r="C14" s="27" t="s">
        <v>35</v>
      </c>
      <c r="D14" s="31" t="s">
        <v>39</v>
      </c>
      <c r="E14" s="28">
        <v>82.63</v>
      </c>
      <c r="F14" s="29">
        <f t="shared" si="0"/>
        <v>8.263</v>
      </c>
      <c r="G14" s="32">
        <v>91.71</v>
      </c>
      <c r="H14" s="29">
        <f t="shared" si="1"/>
        <v>36.684</v>
      </c>
      <c r="I14" s="40">
        <v>80</v>
      </c>
      <c r="J14" s="40">
        <f t="shared" si="5"/>
        <v>8</v>
      </c>
      <c r="K14" s="40"/>
      <c r="L14" s="40">
        <v>7</v>
      </c>
      <c r="M14" s="40">
        <v>3</v>
      </c>
      <c r="N14" s="40"/>
      <c r="O14" s="40">
        <v>4</v>
      </c>
      <c r="P14" s="40">
        <f t="shared" si="2"/>
        <v>14</v>
      </c>
      <c r="Q14" s="44">
        <f t="shared" si="3"/>
        <v>2.1</v>
      </c>
      <c r="R14" s="28">
        <v>91.44</v>
      </c>
      <c r="S14" s="28">
        <f t="shared" si="4"/>
        <v>22.86</v>
      </c>
      <c r="T14" s="29">
        <f t="shared" si="6"/>
        <v>32.96</v>
      </c>
      <c r="U14" s="45">
        <f t="shared" si="7"/>
        <v>77.907</v>
      </c>
      <c r="V14" s="46">
        <v>4</v>
      </c>
      <c r="W14" s="46" t="s">
        <v>28</v>
      </c>
    </row>
    <row r="15" ht="27" customHeight="1" spans="1:23">
      <c r="A15" s="25">
        <v>12</v>
      </c>
      <c r="B15" s="26">
        <v>2015011486</v>
      </c>
      <c r="C15" s="27" t="s">
        <v>35</v>
      </c>
      <c r="D15" s="26" t="s">
        <v>40</v>
      </c>
      <c r="E15" s="28">
        <v>82.06</v>
      </c>
      <c r="F15" s="29">
        <f t="shared" si="0"/>
        <v>8.206</v>
      </c>
      <c r="G15" s="32">
        <v>88.17</v>
      </c>
      <c r="H15" s="29">
        <f t="shared" si="1"/>
        <v>35.268</v>
      </c>
      <c r="I15" s="40">
        <v>80</v>
      </c>
      <c r="J15" s="40">
        <f t="shared" si="5"/>
        <v>8</v>
      </c>
      <c r="K15" s="40"/>
      <c r="L15" s="40">
        <v>1</v>
      </c>
      <c r="M15" s="40">
        <v>3</v>
      </c>
      <c r="N15" s="40">
        <v>17</v>
      </c>
      <c r="O15" s="40">
        <v>6</v>
      </c>
      <c r="P15" s="40">
        <f t="shared" si="2"/>
        <v>27</v>
      </c>
      <c r="Q15" s="44">
        <f t="shared" si="3"/>
        <v>4.05</v>
      </c>
      <c r="R15" s="28">
        <v>84.33</v>
      </c>
      <c r="S15" s="28">
        <f t="shared" si="4"/>
        <v>21.0825</v>
      </c>
      <c r="T15" s="29">
        <f t="shared" si="6"/>
        <v>33.1325</v>
      </c>
      <c r="U15" s="45">
        <f t="shared" si="7"/>
        <v>76.6065</v>
      </c>
      <c r="V15" s="46">
        <v>5</v>
      </c>
      <c r="W15" s="46" t="s">
        <v>28</v>
      </c>
    </row>
    <row r="16" ht="27" customHeight="1" spans="1:23">
      <c r="A16" s="25">
        <v>10</v>
      </c>
      <c r="B16" s="26">
        <v>2015011471</v>
      </c>
      <c r="C16" s="27" t="s">
        <v>35</v>
      </c>
      <c r="D16" s="26" t="s">
        <v>41</v>
      </c>
      <c r="E16" s="28">
        <v>79.96</v>
      </c>
      <c r="F16" s="29">
        <f t="shared" si="0"/>
        <v>7.996</v>
      </c>
      <c r="G16" s="32">
        <v>85.84</v>
      </c>
      <c r="H16" s="29">
        <f t="shared" si="1"/>
        <v>34.336</v>
      </c>
      <c r="I16" s="40">
        <v>60</v>
      </c>
      <c r="J16" s="40">
        <f t="shared" si="5"/>
        <v>6</v>
      </c>
      <c r="K16" s="40"/>
      <c r="L16" s="40"/>
      <c r="M16" s="40">
        <v>50</v>
      </c>
      <c r="N16" s="40"/>
      <c r="O16" s="40">
        <v>2</v>
      </c>
      <c r="P16" s="40">
        <f t="shared" si="2"/>
        <v>52</v>
      </c>
      <c r="Q16" s="44">
        <f t="shared" si="3"/>
        <v>7.8</v>
      </c>
      <c r="R16" s="28">
        <v>80.22</v>
      </c>
      <c r="S16" s="28">
        <f t="shared" si="4"/>
        <v>20.055</v>
      </c>
      <c r="T16" s="29">
        <f t="shared" si="6"/>
        <v>33.855</v>
      </c>
      <c r="U16" s="45">
        <f t="shared" si="7"/>
        <v>76.187</v>
      </c>
      <c r="V16" s="46">
        <v>6</v>
      </c>
      <c r="W16" s="46" t="s">
        <v>28</v>
      </c>
    </row>
    <row r="17" ht="27" customHeight="1" spans="1:23">
      <c r="A17" s="25">
        <v>14</v>
      </c>
      <c r="B17" s="26">
        <v>2015011405</v>
      </c>
      <c r="C17" s="27" t="s">
        <v>35</v>
      </c>
      <c r="D17" s="26" t="s">
        <v>42</v>
      </c>
      <c r="E17" s="33">
        <v>79.29</v>
      </c>
      <c r="F17" s="29">
        <f t="shared" si="0"/>
        <v>7.929</v>
      </c>
      <c r="G17" s="30">
        <v>87.07</v>
      </c>
      <c r="H17" s="29">
        <f t="shared" si="1"/>
        <v>34.828</v>
      </c>
      <c r="I17" s="39">
        <v>80</v>
      </c>
      <c r="J17" s="40">
        <f t="shared" si="5"/>
        <v>8</v>
      </c>
      <c r="K17" s="40"/>
      <c r="L17" s="40"/>
      <c r="M17" s="40">
        <v>28</v>
      </c>
      <c r="N17" s="40"/>
      <c r="O17" s="40"/>
      <c r="P17" s="40">
        <f t="shared" si="2"/>
        <v>28</v>
      </c>
      <c r="Q17" s="44">
        <f t="shared" si="3"/>
        <v>4.2</v>
      </c>
      <c r="R17" s="28">
        <v>84.67</v>
      </c>
      <c r="S17" s="28">
        <f t="shared" si="4"/>
        <v>21.1675</v>
      </c>
      <c r="T17" s="29">
        <f t="shared" si="6"/>
        <v>33.3675</v>
      </c>
      <c r="U17" s="45">
        <f t="shared" si="7"/>
        <v>76.1245</v>
      </c>
      <c r="V17" s="46">
        <v>7</v>
      </c>
      <c r="W17" s="48" t="s">
        <v>33</v>
      </c>
    </row>
    <row r="18" ht="27" customHeight="1" spans="1:23">
      <c r="A18" s="25">
        <v>11</v>
      </c>
      <c r="B18" s="31">
        <v>2015011418</v>
      </c>
      <c r="C18" s="27" t="s">
        <v>35</v>
      </c>
      <c r="D18" s="31" t="s">
        <v>43</v>
      </c>
      <c r="E18" s="28">
        <v>87.83</v>
      </c>
      <c r="F18" s="29">
        <f t="shared" si="0"/>
        <v>8.783</v>
      </c>
      <c r="G18" s="32">
        <v>83</v>
      </c>
      <c r="H18" s="29">
        <f t="shared" si="1"/>
        <v>33.2</v>
      </c>
      <c r="I18" s="40">
        <v>80</v>
      </c>
      <c r="J18" s="40">
        <f t="shared" si="5"/>
        <v>8</v>
      </c>
      <c r="K18" s="40"/>
      <c r="L18" s="40"/>
      <c r="M18" s="40">
        <v>5</v>
      </c>
      <c r="N18" s="40">
        <v>15</v>
      </c>
      <c r="O18" s="40">
        <v>17</v>
      </c>
      <c r="P18" s="40">
        <f t="shared" si="2"/>
        <v>37</v>
      </c>
      <c r="Q18" s="44">
        <f t="shared" si="3"/>
        <v>5.55</v>
      </c>
      <c r="R18" s="28">
        <v>78.11</v>
      </c>
      <c r="S18" s="28">
        <f t="shared" si="4"/>
        <v>19.5275</v>
      </c>
      <c r="T18" s="29">
        <f t="shared" si="6"/>
        <v>33.0775</v>
      </c>
      <c r="U18" s="45">
        <f t="shared" si="7"/>
        <v>75.0605</v>
      </c>
      <c r="V18" s="46">
        <v>8</v>
      </c>
      <c r="W18" s="48" t="s">
        <v>33</v>
      </c>
    </row>
    <row r="19" ht="27" customHeight="1" spans="1:23">
      <c r="A19" s="25">
        <v>15</v>
      </c>
      <c r="B19" s="31">
        <v>2015011382</v>
      </c>
      <c r="C19" s="27" t="s">
        <v>35</v>
      </c>
      <c r="D19" s="31" t="s">
        <v>44</v>
      </c>
      <c r="E19" s="28">
        <v>84.46</v>
      </c>
      <c r="F19" s="29">
        <f t="shared" si="0"/>
        <v>8.446</v>
      </c>
      <c r="G19" s="30">
        <v>86.63</v>
      </c>
      <c r="H19" s="29">
        <f t="shared" si="1"/>
        <v>34.652</v>
      </c>
      <c r="I19" s="39">
        <v>80</v>
      </c>
      <c r="J19" s="40">
        <f t="shared" si="5"/>
        <v>8</v>
      </c>
      <c r="K19" s="40"/>
      <c r="L19" s="40">
        <v>4</v>
      </c>
      <c r="M19" s="40"/>
      <c r="N19" s="40">
        <v>17</v>
      </c>
      <c r="O19" s="40">
        <v>2</v>
      </c>
      <c r="P19" s="40">
        <f t="shared" si="2"/>
        <v>23</v>
      </c>
      <c r="Q19" s="44">
        <f t="shared" si="3"/>
        <v>3.45</v>
      </c>
      <c r="R19" s="28">
        <v>79.67</v>
      </c>
      <c r="S19" s="28">
        <f t="shared" si="4"/>
        <v>19.9175</v>
      </c>
      <c r="T19" s="29">
        <f t="shared" si="6"/>
        <v>31.3675</v>
      </c>
      <c r="U19" s="45">
        <f t="shared" si="7"/>
        <v>74.4655</v>
      </c>
      <c r="V19" s="46">
        <v>9</v>
      </c>
      <c r="W19" s="48" t="s">
        <v>33</v>
      </c>
    </row>
    <row r="20" ht="27" customHeight="1" spans="1:23">
      <c r="A20" s="25">
        <v>16</v>
      </c>
      <c r="B20" s="26">
        <v>2015011474</v>
      </c>
      <c r="C20" s="27" t="s">
        <v>35</v>
      </c>
      <c r="D20" s="26" t="s">
        <v>45</v>
      </c>
      <c r="E20" s="28">
        <v>81.82</v>
      </c>
      <c r="F20" s="29">
        <f t="shared" si="0"/>
        <v>8.182</v>
      </c>
      <c r="G20" s="32">
        <v>85.85</v>
      </c>
      <c r="H20" s="29">
        <f t="shared" si="1"/>
        <v>34.34</v>
      </c>
      <c r="I20" s="40">
        <v>80</v>
      </c>
      <c r="J20" s="40">
        <f t="shared" si="5"/>
        <v>8</v>
      </c>
      <c r="K20" s="40"/>
      <c r="L20" s="40"/>
      <c r="M20" s="40"/>
      <c r="N20" s="40">
        <v>20</v>
      </c>
      <c r="O20" s="40">
        <v>2</v>
      </c>
      <c r="P20" s="40">
        <f t="shared" si="2"/>
        <v>22</v>
      </c>
      <c r="Q20" s="44">
        <f t="shared" si="3"/>
        <v>3.3</v>
      </c>
      <c r="R20" s="28">
        <v>80.22</v>
      </c>
      <c r="S20" s="28">
        <f t="shared" si="4"/>
        <v>20.055</v>
      </c>
      <c r="T20" s="29">
        <f t="shared" si="6"/>
        <v>31.355</v>
      </c>
      <c r="U20" s="45">
        <f t="shared" si="7"/>
        <v>73.877</v>
      </c>
      <c r="V20" s="46">
        <v>10</v>
      </c>
      <c r="W20" s="48" t="s">
        <v>33</v>
      </c>
    </row>
    <row r="21" ht="27" customHeight="1" spans="1:23">
      <c r="A21" s="25">
        <v>17</v>
      </c>
      <c r="B21" s="31">
        <v>2015011461</v>
      </c>
      <c r="C21" s="27" t="s">
        <v>35</v>
      </c>
      <c r="D21" s="31" t="s">
        <v>46</v>
      </c>
      <c r="E21" s="28">
        <v>81.1</v>
      </c>
      <c r="F21" s="29">
        <f t="shared" si="0"/>
        <v>8.11</v>
      </c>
      <c r="G21" s="32">
        <v>85.71</v>
      </c>
      <c r="H21" s="29">
        <f t="shared" si="1"/>
        <v>34.284</v>
      </c>
      <c r="I21" s="40">
        <v>60</v>
      </c>
      <c r="J21" s="40">
        <f t="shared" si="5"/>
        <v>6</v>
      </c>
      <c r="K21" s="40"/>
      <c r="L21" s="40"/>
      <c r="M21" s="40"/>
      <c r="N21" s="40"/>
      <c r="O21" s="40">
        <v>4</v>
      </c>
      <c r="P21" s="40">
        <f t="shared" si="2"/>
        <v>4</v>
      </c>
      <c r="Q21" s="44">
        <f t="shared" si="3"/>
        <v>0.6</v>
      </c>
      <c r="R21" s="28"/>
      <c r="S21" s="28">
        <f t="shared" si="4"/>
        <v>0</v>
      </c>
      <c r="T21" s="29">
        <f t="shared" si="6"/>
        <v>6.6</v>
      </c>
      <c r="U21" s="45">
        <f t="shared" si="7"/>
        <v>48.994</v>
      </c>
      <c r="V21" s="46">
        <v>11</v>
      </c>
      <c r="W21" s="48" t="s">
        <v>47</v>
      </c>
    </row>
    <row r="22" ht="27" customHeight="1" spans="1:23">
      <c r="A22" s="25">
        <v>18</v>
      </c>
      <c r="B22" s="26">
        <v>2015011662</v>
      </c>
      <c r="C22" s="27" t="s">
        <v>48</v>
      </c>
      <c r="D22" s="26" t="s">
        <v>49</v>
      </c>
      <c r="E22" s="28">
        <v>84.92</v>
      </c>
      <c r="F22" s="29">
        <f t="shared" si="0"/>
        <v>8.492</v>
      </c>
      <c r="G22" s="32">
        <v>91.56</v>
      </c>
      <c r="H22" s="29">
        <f t="shared" si="1"/>
        <v>36.624</v>
      </c>
      <c r="I22" s="40">
        <v>80</v>
      </c>
      <c r="J22" s="40">
        <f t="shared" si="5"/>
        <v>8</v>
      </c>
      <c r="K22" s="40">
        <v>30</v>
      </c>
      <c r="L22" s="40"/>
      <c r="M22" s="40">
        <v>8</v>
      </c>
      <c r="N22" s="40"/>
      <c r="O22" s="40">
        <v>4</v>
      </c>
      <c r="P22" s="40">
        <f t="shared" si="2"/>
        <v>42</v>
      </c>
      <c r="Q22" s="44">
        <f t="shared" si="3"/>
        <v>6.3</v>
      </c>
      <c r="R22" s="28">
        <v>90.57</v>
      </c>
      <c r="S22" s="28">
        <f t="shared" si="4"/>
        <v>22.6425</v>
      </c>
      <c r="T22" s="29">
        <f t="shared" si="6"/>
        <v>36.9425</v>
      </c>
      <c r="U22" s="45">
        <f t="shared" si="7"/>
        <v>82.0585</v>
      </c>
      <c r="V22" s="46">
        <v>1</v>
      </c>
      <c r="W22" s="46" t="s">
        <v>28</v>
      </c>
    </row>
    <row r="23" ht="27" customHeight="1" spans="1:23">
      <c r="A23" s="25">
        <v>19</v>
      </c>
      <c r="B23" s="26">
        <v>2015011635</v>
      </c>
      <c r="C23" s="27" t="s">
        <v>48</v>
      </c>
      <c r="D23" s="26" t="s">
        <v>50</v>
      </c>
      <c r="E23" s="28">
        <v>88.4</v>
      </c>
      <c r="F23" s="29">
        <f t="shared" si="0"/>
        <v>8.84</v>
      </c>
      <c r="G23" s="32">
        <v>88.38</v>
      </c>
      <c r="H23" s="29">
        <f t="shared" si="1"/>
        <v>35.352</v>
      </c>
      <c r="I23" s="40">
        <v>80</v>
      </c>
      <c r="J23" s="40">
        <f t="shared" si="5"/>
        <v>8</v>
      </c>
      <c r="K23" s="40">
        <v>10</v>
      </c>
      <c r="L23" s="40"/>
      <c r="M23" s="40">
        <v>20</v>
      </c>
      <c r="N23" s="40"/>
      <c r="O23" s="40">
        <v>6</v>
      </c>
      <c r="P23" s="40">
        <f t="shared" si="2"/>
        <v>36</v>
      </c>
      <c r="Q23" s="44">
        <f t="shared" si="3"/>
        <v>5.4</v>
      </c>
      <c r="R23" s="28">
        <v>94.29</v>
      </c>
      <c r="S23" s="28">
        <f t="shared" si="4"/>
        <v>23.5725</v>
      </c>
      <c r="T23" s="29">
        <f t="shared" si="6"/>
        <v>36.9725</v>
      </c>
      <c r="U23" s="45">
        <f t="shared" si="7"/>
        <v>81.1645</v>
      </c>
      <c r="V23" s="46">
        <v>2</v>
      </c>
      <c r="W23" s="46" t="s">
        <v>28</v>
      </c>
    </row>
    <row r="24" ht="27" customHeight="1" spans="1:23">
      <c r="A24" s="25">
        <v>20</v>
      </c>
      <c r="B24" s="26">
        <v>2015011581</v>
      </c>
      <c r="C24" s="27" t="s">
        <v>48</v>
      </c>
      <c r="D24" s="26" t="s">
        <v>51</v>
      </c>
      <c r="E24" s="28">
        <v>84.29</v>
      </c>
      <c r="F24" s="29">
        <f t="shared" si="0"/>
        <v>8.429</v>
      </c>
      <c r="G24" s="32">
        <v>88.89</v>
      </c>
      <c r="H24" s="29">
        <f t="shared" si="1"/>
        <v>35.556</v>
      </c>
      <c r="I24" s="40">
        <v>80</v>
      </c>
      <c r="J24" s="40">
        <f t="shared" si="5"/>
        <v>8</v>
      </c>
      <c r="K24" s="40"/>
      <c r="L24" s="40">
        <v>10</v>
      </c>
      <c r="M24" s="40"/>
      <c r="N24" s="40"/>
      <c r="O24" s="40">
        <v>6</v>
      </c>
      <c r="P24" s="40">
        <f t="shared" si="2"/>
        <v>16</v>
      </c>
      <c r="Q24" s="44">
        <f t="shared" si="3"/>
        <v>2.4</v>
      </c>
      <c r="R24" s="28">
        <v>90.71</v>
      </c>
      <c r="S24" s="28">
        <f t="shared" si="4"/>
        <v>22.6775</v>
      </c>
      <c r="T24" s="29">
        <f t="shared" si="6"/>
        <v>33.0775</v>
      </c>
      <c r="U24" s="45">
        <f t="shared" si="7"/>
        <v>77.0625</v>
      </c>
      <c r="V24" s="46">
        <v>3</v>
      </c>
      <c r="W24" s="46" t="s">
        <v>28</v>
      </c>
    </row>
    <row r="25" ht="27" customHeight="1" spans="1:23">
      <c r="A25" s="25">
        <v>21</v>
      </c>
      <c r="B25" s="31">
        <v>2014011364</v>
      </c>
      <c r="C25" s="27" t="s">
        <v>48</v>
      </c>
      <c r="D25" s="31" t="s">
        <v>52</v>
      </c>
      <c r="E25" s="28">
        <v>84.69</v>
      </c>
      <c r="F25" s="29">
        <f t="shared" si="0"/>
        <v>8.469</v>
      </c>
      <c r="G25" s="30">
        <v>89.8</v>
      </c>
      <c r="H25" s="29">
        <f t="shared" si="1"/>
        <v>35.92</v>
      </c>
      <c r="I25" s="39">
        <v>80</v>
      </c>
      <c r="J25" s="40">
        <f t="shared" si="5"/>
        <v>8</v>
      </c>
      <c r="K25" s="40"/>
      <c r="L25" s="40"/>
      <c r="M25" s="40">
        <v>5</v>
      </c>
      <c r="N25" s="40"/>
      <c r="O25" s="40">
        <v>2</v>
      </c>
      <c r="P25" s="40">
        <f t="shared" si="2"/>
        <v>7</v>
      </c>
      <c r="Q25" s="44">
        <f t="shared" si="3"/>
        <v>1.05</v>
      </c>
      <c r="R25" s="28">
        <v>88.43</v>
      </c>
      <c r="S25" s="28">
        <f t="shared" si="4"/>
        <v>22.1075</v>
      </c>
      <c r="T25" s="29">
        <f t="shared" si="6"/>
        <v>31.1575</v>
      </c>
      <c r="U25" s="45">
        <f t="shared" si="7"/>
        <v>75.5465</v>
      </c>
      <c r="V25" s="46">
        <v>4</v>
      </c>
      <c r="W25" s="46" t="s">
        <v>28</v>
      </c>
    </row>
    <row r="26" ht="27" customHeight="1" spans="1:23">
      <c r="A26" s="25">
        <v>23</v>
      </c>
      <c r="B26" s="26">
        <v>2015011506</v>
      </c>
      <c r="C26" s="27" t="s">
        <v>48</v>
      </c>
      <c r="D26" s="26" t="s">
        <v>53</v>
      </c>
      <c r="E26" s="28">
        <v>83.64</v>
      </c>
      <c r="F26" s="29">
        <f t="shared" si="0"/>
        <v>8.364</v>
      </c>
      <c r="G26" s="32">
        <v>88.52</v>
      </c>
      <c r="H26" s="29">
        <f t="shared" si="1"/>
        <v>35.408</v>
      </c>
      <c r="I26" s="40">
        <v>80</v>
      </c>
      <c r="J26" s="40">
        <f t="shared" si="5"/>
        <v>8</v>
      </c>
      <c r="K26" s="40"/>
      <c r="L26" s="40"/>
      <c r="M26" s="40"/>
      <c r="N26" s="40"/>
      <c r="O26" s="40">
        <v>2</v>
      </c>
      <c r="P26" s="40">
        <f t="shared" si="2"/>
        <v>2</v>
      </c>
      <c r="Q26" s="44">
        <f t="shared" si="3"/>
        <v>0.3</v>
      </c>
      <c r="R26" s="28">
        <v>90.57</v>
      </c>
      <c r="S26" s="28">
        <f t="shared" si="4"/>
        <v>22.6425</v>
      </c>
      <c r="T26" s="29">
        <f t="shared" si="6"/>
        <v>30.9425</v>
      </c>
      <c r="U26" s="45">
        <f t="shared" si="7"/>
        <v>74.7145</v>
      </c>
      <c r="V26" s="46">
        <v>5</v>
      </c>
      <c r="W26" s="46" t="s">
        <v>28</v>
      </c>
    </row>
    <row r="27" ht="27" customHeight="1" spans="1:23">
      <c r="A27" s="25">
        <v>22</v>
      </c>
      <c r="B27" s="26">
        <v>2015011661</v>
      </c>
      <c r="C27" s="27" t="s">
        <v>48</v>
      </c>
      <c r="D27" s="26" t="s">
        <v>54</v>
      </c>
      <c r="E27" s="28">
        <v>81.94</v>
      </c>
      <c r="F27" s="29">
        <f t="shared" si="0"/>
        <v>8.194</v>
      </c>
      <c r="G27" s="32">
        <v>86.27</v>
      </c>
      <c r="H27" s="29">
        <f t="shared" si="1"/>
        <v>34.508</v>
      </c>
      <c r="I27" s="40">
        <v>80</v>
      </c>
      <c r="J27" s="40">
        <f t="shared" si="5"/>
        <v>8</v>
      </c>
      <c r="K27" s="40"/>
      <c r="L27" s="40"/>
      <c r="M27" s="40">
        <v>10</v>
      </c>
      <c r="N27" s="40"/>
      <c r="O27" s="40"/>
      <c r="P27" s="40">
        <f t="shared" si="2"/>
        <v>10</v>
      </c>
      <c r="Q27" s="44">
        <f t="shared" si="3"/>
        <v>1.5</v>
      </c>
      <c r="R27" s="28">
        <v>88.86</v>
      </c>
      <c r="S27" s="28">
        <f t="shared" si="4"/>
        <v>22.215</v>
      </c>
      <c r="T27" s="29">
        <f t="shared" si="6"/>
        <v>31.715</v>
      </c>
      <c r="U27" s="45">
        <f t="shared" si="7"/>
        <v>74.417</v>
      </c>
      <c r="V27" s="46">
        <v>6</v>
      </c>
      <c r="W27" s="46" t="s">
        <v>28</v>
      </c>
    </row>
    <row r="28" ht="27" customHeight="1" spans="1:23">
      <c r="A28" s="25">
        <v>24</v>
      </c>
      <c r="B28" s="26">
        <v>2015011567</v>
      </c>
      <c r="C28" s="27" t="s">
        <v>48</v>
      </c>
      <c r="D28" s="26" t="s">
        <v>55</v>
      </c>
      <c r="E28" s="28">
        <v>85.08</v>
      </c>
      <c r="F28" s="29">
        <f t="shared" si="0"/>
        <v>8.508</v>
      </c>
      <c r="G28" s="32">
        <v>87.87</v>
      </c>
      <c r="H28" s="29">
        <f t="shared" si="1"/>
        <v>35.148</v>
      </c>
      <c r="I28" s="40">
        <v>60</v>
      </c>
      <c r="J28" s="40">
        <f t="shared" si="5"/>
        <v>6</v>
      </c>
      <c r="K28" s="40">
        <v>10</v>
      </c>
      <c r="L28" s="40"/>
      <c r="M28" s="40"/>
      <c r="N28" s="40"/>
      <c r="O28" s="40">
        <v>5</v>
      </c>
      <c r="P28" s="40">
        <f t="shared" si="2"/>
        <v>15</v>
      </c>
      <c r="Q28" s="44">
        <f t="shared" si="3"/>
        <v>2.25</v>
      </c>
      <c r="R28" s="28">
        <v>84.14</v>
      </c>
      <c r="S28" s="28">
        <f t="shared" si="4"/>
        <v>21.035</v>
      </c>
      <c r="T28" s="29">
        <f t="shared" si="6"/>
        <v>29.285</v>
      </c>
      <c r="U28" s="45">
        <f t="shared" si="7"/>
        <v>72.941</v>
      </c>
      <c r="V28" s="46">
        <v>7</v>
      </c>
      <c r="W28" s="48" t="s">
        <v>33</v>
      </c>
    </row>
    <row r="29" ht="27" customHeight="1" spans="1:23">
      <c r="A29" s="25">
        <v>26</v>
      </c>
      <c r="B29" s="26">
        <v>2015011565</v>
      </c>
      <c r="C29" s="27" t="s">
        <v>48</v>
      </c>
      <c r="D29" s="26" t="s">
        <v>56</v>
      </c>
      <c r="E29" s="28">
        <v>83.83</v>
      </c>
      <c r="F29" s="29">
        <f t="shared" si="0"/>
        <v>8.383</v>
      </c>
      <c r="G29" s="32">
        <v>85.99</v>
      </c>
      <c r="H29" s="29">
        <f t="shared" si="1"/>
        <v>34.396</v>
      </c>
      <c r="I29" s="40">
        <v>80</v>
      </c>
      <c r="J29" s="40">
        <f t="shared" si="5"/>
        <v>8</v>
      </c>
      <c r="K29" s="40"/>
      <c r="L29" s="40"/>
      <c r="M29" s="40"/>
      <c r="N29" s="40"/>
      <c r="O29" s="40">
        <v>4</v>
      </c>
      <c r="P29" s="40">
        <f t="shared" si="2"/>
        <v>4</v>
      </c>
      <c r="Q29" s="44">
        <f t="shared" si="3"/>
        <v>0.6</v>
      </c>
      <c r="R29" s="28">
        <v>83.71</v>
      </c>
      <c r="S29" s="28">
        <f t="shared" si="4"/>
        <v>20.9275</v>
      </c>
      <c r="T29" s="29">
        <f t="shared" si="6"/>
        <v>29.5275</v>
      </c>
      <c r="U29" s="45">
        <f t="shared" si="7"/>
        <v>72.3065</v>
      </c>
      <c r="V29" s="46">
        <v>8</v>
      </c>
      <c r="W29" s="48" t="s">
        <v>33</v>
      </c>
    </row>
    <row r="30" ht="27" customHeight="1" spans="1:23">
      <c r="A30" s="25">
        <v>25</v>
      </c>
      <c r="B30" s="26">
        <v>2015011574</v>
      </c>
      <c r="C30" s="27" t="s">
        <v>48</v>
      </c>
      <c r="D30" s="26" t="s">
        <v>57</v>
      </c>
      <c r="E30" s="28">
        <v>82.1</v>
      </c>
      <c r="F30" s="29">
        <f t="shared" si="0"/>
        <v>8.21</v>
      </c>
      <c r="G30" s="32">
        <v>86.8</v>
      </c>
      <c r="H30" s="29">
        <f t="shared" si="1"/>
        <v>34.72</v>
      </c>
      <c r="I30" s="40">
        <v>80</v>
      </c>
      <c r="J30" s="40">
        <f t="shared" si="5"/>
        <v>8</v>
      </c>
      <c r="K30" s="40"/>
      <c r="L30" s="40"/>
      <c r="M30" s="40"/>
      <c r="N30" s="40"/>
      <c r="O30" s="40">
        <v>3</v>
      </c>
      <c r="P30" s="40">
        <f t="shared" si="2"/>
        <v>3</v>
      </c>
      <c r="Q30" s="44">
        <f t="shared" si="3"/>
        <v>0.45</v>
      </c>
      <c r="R30" s="28">
        <v>81.71</v>
      </c>
      <c r="S30" s="28">
        <f t="shared" si="4"/>
        <v>20.4275</v>
      </c>
      <c r="T30" s="29">
        <f t="shared" si="6"/>
        <v>28.8775</v>
      </c>
      <c r="U30" s="45">
        <f t="shared" si="7"/>
        <v>71.8075</v>
      </c>
      <c r="V30" s="46">
        <v>9</v>
      </c>
      <c r="W30" s="48" t="s">
        <v>33</v>
      </c>
    </row>
    <row r="31" ht="27" customHeight="1" spans="1:23">
      <c r="A31" s="25">
        <v>31</v>
      </c>
      <c r="B31" s="26">
        <v>2015011636</v>
      </c>
      <c r="C31" s="27" t="s">
        <v>58</v>
      </c>
      <c r="D31" s="26" t="s">
        <v>59</v>
      </c>
      <c r="E31" s="28">
        <v>80.17</v>
      </c>
      <c r="F31" s="29">
        <f t="shared" si="0"/>
        <v>8.017</v>
      </c>
      <c r="G31" s="32">
        <v>92</v>
      </c>
      <c r="H31" s="29">
        <f t="shared" si="1"/>
        <v>36.8</v>
      </c>
      <c r="I31" s="40">
        <v>80</v>
      </c>
      <c r="J31" s="40">
        <f t="shared" si="5"/>
        <v>8</v>
      </c>
      <c r="K31" s="40"/>
      <c r="L31" s="40"/>
      <c r="M31" s="40">
        <v>5</v>
      </c>
      <c r="N31" s="40"/>
      <c r="O31" s="40">
        <v>3</v>
      </c>
      <c r="P31" s="40">
        <f t="shared" si="2"/>
        <v>8</v>
      </c>
      <c r="Q31" s="44">
        <f t="shared" si="3"/>
        <v>1.2</v>
      </c>
      <c r="R31" s="28">
        <v>95.14</v>
      </c>
      <c r="S31" s="28">
        <f t="shared" si="4"/>
        <v>23.785</v>
      </c>
      <c r="T31" s="29">
        <f t="shared" si="6"/>
        <v>32.985</v>
      </c>
      <c r="U31" s="45">
        <f t="shared" si="7"/>
        <v>77.802</v>
      </c>
      <c r="V31" s="46">
        <v>1</v>
      </c>
      <c r="W31" s="46" t="s">
        <v>28</v>
      </c>
    </row>
    <row r="32" ht="27" customHeight="1" spans="1:23">
      <c r="A32" s="25">
        <v>27</v>
      </c>
      <c r="B32" s="26">
        <v>2015011571</v>
      </c>
      <c r="C32" s="27" t="s">
        <v>58</v>
      </c>
      <c r="D32" s="26" t="s">
        <v>60</v>
      </c>
      <c r="E32" s="28">
        <v>82.92</v>
      </c>
      <c r="F32" s="29">
        <f t="shared" si="0"/>
        <v>8.292</v>
      </c>
      <c r="G32" s="32">
        <v>88.2</v>
      </c>
      <c r="H32" s="29">
        <f t="shared" si="1"/>
        <v>35.28</v>
      </c>
      <c r="I32" s="40">
        <v>80</v>
      </c>
      <c r="J32" s="40">
        <f t="shared" si="5"/>
        <v>8</v>
      </c>
      <c r="K32" s="40"/>
      <c r="L32" s="40">
        <v>10</v>
      </c>
      <c r="M32" s="40"/>
      <c r="N32" s="40"/>
      <c r="O32" s="40">
        <v>10</v>
      </c>
      <c r="P32" s="40">
        <f t="shared" si="2"/>
        <v>20</v>
      </c>
      <c r="Q32" s="44">
        <f t="shared" si="3"/>
        <v>3</v>
      </c>
      <c r="R32" s="28">
        <v>91.71</v>
      </c>
      <c r="S32" s="28">
        <f t="shared" si="4"/>
        <v>22.9275</v>
      </c>
      <c r="T32" s="29">
        <f t="shared" si="6"/>
        <v>33.9275</v>
      </c>
      <c r="U32" s="45">
        <f t="shared" si="7"/>
        <v>77.4995</v>
      </c>
      <c r="V32" s="46">
        <v>2</v>
      </c>
      <c r="W32" s="46" t="s">
        <v>28</v>
      </c>
    </row>
    <row r="33" ht="27" customHeight="1" spans="1:23">
      <c r="A33" s="25">
        <v>30</v>
      </c>
      <c r="B33" s="26">
        <v>2015011576</v>
      </c>
      <c r="C33" s="27" t="s">
        <v>58</v>
      </c>
      <c r="D33" s="26" t="s">
        <v>61</v>
      </c>
      <c r="E33" s="28">
        <v>81.6</v>
      </c>
      <c r="F33" s="29">
        <f t="shared" si="0"/>
        <v>8.16</v>
      </c>
      <c r="G33" s="32">
        <v>87.38</v>
      </c>
      <c r="H33" s="29">
        <f t="shared" si="1"/>
        <v>34.952</v>
      </c>
      <c r="I33" s="40">
        <v>80</v>
      </c>
      <c r="J33" s="40">
        <f t="shared" si="5"/>
        <v>8</v>
      </c>
      <c r="K33" s="40"/>
      <c r="L33" s="40">
        <v>7</v>
      </c>
      <c r="M33" s="40">
        <v>8</v>
      </c>
      <c r="N33" s="40"/>
      <c r="O33" s="40">
        <v>6</v>
      </c>
      <c r="P33" s="40">
        <f t="shared" si="2"/>
        <v>21</v>
      </c>
      <c r="Q33" s="44">
        <f t="shared" si="3"/>
        <v>3.15</v>
      </c>
      <c r="R33" s="28">
        <v>90.29</v>
      </c>
      <c r="S33" s="28">
        <f t="shared" si="4"/>
        <v>22.5725</v>
      </c>
      <c r="T33" s="29">
        <f t="shared" si="6"/>
        <v>33.7225</v>
      </c>
      <c r="U33" s="45">
        <f t="shared" si="7"/>
        <v>76.8345</v>
      </c>
      <c r="V33" s="46">
        <v>3</v>
      </c>
      <c r="W33" s="46" t="s">
        <v>28</v>
      </c>
    </row>
    <row r="34" ht="27" customHeight="1" spans="1:23">
      <c r="A34" s="25">
        <v>29</v>
      </c>
      <c r="B34" s="26">
        <v>2015011570</v>
      </c>
      <c r="C34" s="27" t="s">
        <v>58</v>
      </c>
      <c r="D34" s="26" t="s">
        <v>62</v>
      </c>
      <c r="E34" s="28">
        <v>83.15</v>
      </c>
      <c r="F34" s="29">
        <f t="shared" si="0"/>
        <v>8.315</v>
      </c>
      <c r="G34" s="32">
        <v>87.11</v>
      </c>
      <c r="H34" s="29">
        <f t="shared" si="1"/>
        <v>34.844</v>
      </c>
      <c r="I34" s="40">
        <v>60</v>
      </c>
      <c r="J34" s="40">
        <f t="shared" si="5"/>
        <v>6</v>
      </c>
      <c r="K34" s="40">
        <v>15</v>
      </c>
      <c r="L34" s="40">
        <v>7</v>
      </c>
      <c r="M34" s="40">
        <v>6.5</v>
      </c>
      <c r="N34" s="40"/>
      <c r="O34" s="40">
        <v>6</v>
      </c>
      <c r="P34" s="40">
        <f t="shared" si="2"/>
        <v>34.5</v>
      </c>
      <c r="Q34" s="44">
        <f t="shared" si="3"/>
        <v>5.175</v>
      </c>
      <c r="R34" s="28">
        <v>89.71</v>
      </c>
      <c r="S34" s="28">
        <f t="shared" si="4"/>
        <v>22.4275</v>
      </c>
      <c r="T34" s="29">
        <f t="shared" si="6"/>
        <v>33.6025</v>
      </c>
      <c r="U34" s="45">
        <f t="shared" si="7"/>
        <v>76.7615</v>
      </c>
      <c r="V34" s="46">
        <v>4</v>
      </c>
      <c r="W34" s="46" t="s">
        <v>28</v>
      </c>
    </row>
    <row r="35" ht="27" customHeight="1" spans="1:23">
      <c r="A35" s="25">
        <v>28</v>
      </c>
      <c r="B35" s="26">
        <v>2015011525</v>
      </c>
      <c r="C35" s="27" t="s">
        <v>58</v>
      </c>
      <c r="D35" s="26" t="s">
        <v>63</v>
      </c>
      <c r="E35" s="28">
        <v>87.23</v>
      </c>
      <c r="F35" s="29">
        <f t="shared" si="0"/>
        <v>8.723</v>
      </c>
      <c r="G35" s="32">
        <v>80.74</v>
      </c>
      <c r="H35" s="29">
        <f t="shared" si="1"/>
        <v>32.296</v>
      </c>
      <c r="I35" s="40">
        <v>80</v>
      </c>
      <c r="J35" s="40">
        <f t="shared" si="5"/>
        <v>8</v>
      </c>
      <c r="K35" s="40"/>
      <c r="L35" s="40"/>
      <c r="M35" s="40"/>
      <c r="N35" s="40">
        <v>22</v>
      </c>
      <c r="O35" s="40">
        <v>15</v>
      </c>
      <c r="P35" s="40">
        <f t="shared" si="2"/>
        <v>37</v>
      </c>
      <c r="Q35" s="44">
        <f t="shared" si="3"/>
        <v>5.55</v>
      </c>
      <c r="R35" s="28">
        <v>85.57</v>
      </c>
      <c r="S35" s="28">
        <f t="shared" si="4"/>
        <v>21.3925</v>
      </c>
      <c r="T35" s="29">
        <f t="shared" si="6"/>
        <v>34.9425</v>
      </c>
      <c r="U35" s="45">
        <f t="shared" si="7"/>
        <v>75.9615</v>
      </c>
      <c r="V35" s="46">
        <v>5</v>
      </c>
      <c r="W35" s="46" t="s">
        <v>28</v>
      </c>
    </row>
    <row r="36" ht="27" customHeight="1" spans="1:23">
      <c r="A36" s="25">
        <v>32</v>
      </c>
      <c r="B36" s="26">
        <v>2015011546</v>
      </c>
      <c r="C36" s="27" t="s">
        <v>58</v>
      </c>
      <c r="D36" s="26" t="s">
        <v>64</v>
      </c>
      <c r="E36" s="28">
        <v>78.94</v>
      </c>
      <c r="F36" s="29">
        <f t="shared" si="0"/>
        <v>7.894</v>
      </c>
      <c r="G36" s="32">
        <v>88.71</v>
      </c>
      <c r="H36" s="29">
        <f t="shared" si="1"/>
        <v>35.484</v>
      </c>
      <c r="I36" s="40">
        <v>60</v>
      </c>
      <c r="J36" s="40">
        <f t="shared" si="5"/>
        <v>6</v>
      </c>
      <c r="K36" s="40"/>
      <c r="L36" s="40"/>
      <c r="M36" s="40"/>
      <c r="N36" s="40">
        <v>20</v>
      </c>
      <c r="O36" s="40">
        <v>2</v>
      </c>
      <c r="P36" s="40">
        <f t="shared" si="2"/>
        <v>22</v>
      </c>
      <c r="Q36" s="44">
        <f t="shared" si="3"/>
        <v>3.3</v>
      </c>
      <c r="R36" s="28">
        <v>91.71</v>
      </c>
      <c r="S36" s="28">
        <f t="shared" si="4"/>
        <v>22.9275</v>
      </c>
      <c r="T36" s="29">
        <f t="shared" si="6"/>
        <v>32.2275</v>
      </c>
      <c r="U36" s="45">
        <f t="shared" si="7"/>
        <v>75.6055</v>
      </c>
      <c r="V36" s="46">
        <v>6</v>
      </c>
      <c r="W36" s="46" t="s">
        <v>28</v>
      </c>
    </row>
    <row r="37" ht="27" customHeight="1" spans="1:23">
      <c r="A37" s="25">
        <v>33</v>
      </c>
      <c r="B37" s="26">
        <v>2015011507</v>
      </c>
      <c r="C37" s="27" t="s">
        <v>58</v>
      </c>
      <c r="D37" s="26" t="s">
        <v>65</v>
      </c>
      <c r="E37" s="28">
        <v>82.23</v>
      </c>
      <c r="F37" s="29">
        <f t="shared" si="0"/>
        <v>8.223</v>
      </c>
      <c r="G37" s="32">
        <v>85.61</v>
      </c>
      <c r="H37" s="29">
        <f t="shared" si="1"/>
        <v>34.244</v>
      </c>
      <c r="I37" s="40">
        <v>80</v>
      </c>
      <c r="J37" s="40">
        <f t="shared" si="5"/>
        <v>8</v>
      </c>
      <c r="K37" s="40"/>
      <c r="L37" s="40"/>
      <c r="M37" s="40"/>
      <c r="N37" s="40"/>
      <c r="O37" s="40">
        <v>2</v>
      </c>
      <c r="P37" s="40">
        <f t="shared" si="2"/>
        <v>2</v>
      </c>
      <c r="Q37" s="44">
        <f t="shared" si="3"/>
        <v>0.3</v>
      </c>
      <c r="R37" s="28">
        <v>84.57</v>
      </c>
      <c r="S37" s="28">
        <f t="shared" si="4"/>
        <v>21.1425</v>
      </c>
      <c r="T37" s="29">
        <f t="shared" si="6"/>
        <v>29.4425</v>
      </c>
      <c r="U37" s="45">
        <f t="shared" si="7"/>
        <v>71.9095</v>
      </c>
      <c r="V37" s="46">
        <v>7</v>
      </c>
      <c r="W37" s="48" t="s">
        <v>33</v>
      </c>
    </row>
    <row r="38" ht="27" customHeight="1" spans="1:23">
      <c r="A38" s="25">
        <v>34</v>
      </c>
      <c r="B38" s="26">
        <v>2015011572</v>
      </c>
      <c r="C38" s="27" t="s">
        <v>58</v>
      </c>
      <c r="D38" s="26" t="s">
        <v>66</v>
      </c>
      <c r="E38" s="28">
        <v>80.77</v>
      </c>
      <c r="F38" s="29">
        <f t="shared" si="0"/>
        <v>8.077</v>
      </c>
      <c r="G38" s="32">
        <v>84.69</v>
      </c>
      <c r="H38" s="29">
        <f t="shared" si="1"/>
        <v>33.876</v>
      </c>
      <c r="I38" s="40">
        <v>60</v>
      </c>
      <c r="J38" s="40">
        <f t="shared" ref="J38:J55" si="8">I38*0.1</f>
        <v>6</v>
      </c>
      <c r="K38" s="40"/>
      <c r="L38" s="40"/>
      <c r="M38" s="40">
        <v>2</v>
      </c>
      <c r="N38" s="40"/>
      <c r="O38" s="40">
        <v>6</v>
      </c>
      <c r="P38" s="40">
        <f t="shared" si="2"/>
        <v>8</v>
      </c>
      <c r="Q38" s="44">
        <f t="shared" si="3"/>
        <v>1.2</v>
      </c>
      <c r="R38" s="28">
        <v>84.57</v>
      </c>
      <c r="S38" s="28">
        <f t="shared" ref="S38:S55" si="9">R38*0.25</f>
        <v>21.1425</v>
      </c>
      <c r="T38" s="29">
        <f t="shared" ref="T38:T55" si="10">J38+Q38+S38</f>
        <v>28.3425</v>
      </c>
      <c r="U38" s="45">
        <f t="shared" ref="U38:U55" si="11">F38+H38+T38</f>
        <v>70.2955</v>
      </c>
      <c r="V38" s="46">
        <v>8</v>
      </c>
      <c r="W38" s="48" t="s">
        <v>33</v>
      </c>
    </row>
    <row r="39" ht="27" customHeight="1" spans="1:23">
      <c r="A39" s="25">
        <v>35</v>
      </c>
      <c r="B39" s="26">
        <v>2015011616</v>
      </c>
      <c r="C39" s="27" t="s">
        <v>58</v>
      </c>
      <c r="D39" s="26" t="s">
        <v>67</v>
      </c>
      <c r="E39" s="28">
        <v>77.06</v>
      </c>
      <c r="F39" s="29">
        <f t="shared" si="0"/>
        <v>7.706</v>
      </c>
      <c r="G39" s="32">
        <v>80.57</v>
      </c>
      <c r="H39" s="29">
        <f t="shared" si="1"/>
        <v>32.228</v>
      </c>
      <c r="I39" s="40">
        <v>60</v>
      </c>
      <c r="J39" s="40">
        <f t="shared" si="8"/>
        <v>6</v>
      </c>
      <c r="K39" s="40"/>
      <c r="L39" s="40"/>
      <c r="M39" s="40"/>
      <c r="N39" s="40"/>
      <c r="O39" s="40">
        <v>2</v>
      </c>
      <c r="P39" s="40">
        <f t="shared" si="2"/>
        <v>2</v>
      </c>
      <c r="Q39" s="44">
        <f t="shared" si="3"/>
        <v>0.3</v>
      </c>
      <c r="R39" s="28">
        <v>86.29</v>
      </c>
      <c r="S39" s="28">
        <f t="shared" si="9"/>
        <v>21.5725</v>
      </c>
      <c r="T39" s="29">
        <f t="shared" si="10"/>
        <v>27.8725</v>
      </c>
      <c r="U39" s="45">
        <f t="shared" si="11"/>
        <v>67.8065</v>
      </c>
      <c r="V39" s="46">
        <v>9</v>
      </c>
      <c r="W39" s="48" t="s">
        <v>33</v>
      </c>
    </row>
    <row r="40" ht="27" customHeight="1" spans="1:23">
      <c r="A40" s="25">
        <v>36</v>
      </c>
      <c r="B40" s="26">
        <v>2015011773</v>
      </c>
      <c r="C40" s="27" t="s">
        <v>68</v>
      </c>
      <c r="D40" s="26" t="s">
        <v>69</v>
      </c>
      <c r="E40" s="28">
        <v>90.98</v>
      </c>
      <c r="F40" s="29">
        <f t="shared" si="0"/>
        <v>9.098</v>
      </c>
      <c r="G40" s="32">
        <v>87.64</v>
      </c>
      <c r="H40" s="29">
        <f t="shared" si="1"/>
        <v>35.056</v>
      </c>
      <c r="I40" s="40">
        <v>80</v>
      </c>
      <c r="J40" s="40">
        <f t="shared" si="8"/>
        <v>8</v>
      </c>
      <c r="K40" s="40"/>
      <c r="L40" s="40"/>
      <c r="M40" s="40">
        <v>38</v>
      </c>
      <c r="N40" s="40"/>
      <c r="O40" s="40">
        <v>9</v>
      </c>
      <c r="P40" s="40">
        <f t="shared" si="2"/>
        <v>47</v>
      </c>
      <c r="Q40" s="44">
        <f t="shared" si="3"/>
        <v>7.05</v>
      </c>
      <c r="R40" s="28">
        <v>92.86</v>
      </c>
      <c r="S40" s="28">
        <f t="shared" si="9"/>
        <v>23.215</v>
      </c>
      <c r="T40" s="29">
        <f t="shared" si="10"/>
        <v>38.265</v>
      </c>
      <c r="U40" s="45">
        <f t="shared" si="11"/>
        <v>82.419</v>
      </c>
      <c r="V40" s="46">
        <v>1</v>
      </c>
      <c r="W40" s="46" t="s">
        <v>28</v>
      </c>
    </row>
    <row r="41" ht="27" customHeight="1" spans="1:23">
      <c r="A41" s="25">
        <v>37</v>
      </c>
      <c r="B41" s="26">
        <v>2015011762</v>
      </c>
      <c r="C41" s="27" t="s">
        <v>68</v>
      </c>
      <c r="D41" s="26" t="s">
        <v>70</v>
      </c>
      <c r="E41" s="28">
        <v>92.04</v>
      </c>
      <c r="F41" s="29">
        <f t="shared" si="0"/>
        <v>9.204</v>
      </c>
      <c r="G41" s="32">
        <v>90.78</v>
      </c>
      <c r="H41" s="29">
        <f t="shared" si="1"/>
        <v>36.312</v>
      </c>
      <c r="I41" s="40">
        <v>60</v>
      </c>
      <c r="J41" s="40">
        <f t="shared" si="8"/>
        <v>6</v>
      </c>
      <c r="K41" s="40"/>
      <c r="L41" s="40"/>
      <c r="M41" s="40">
        <v>16</v>
      </c>
      <c r="N41" s="40">
        <v>15</v>
      </c>
      <c r="O41" s="40">
        <v>9</v>
      </c>
      <c r="P41" s="40">
        <f t="shared" si="2"/>
        <v>40</v>
      </c>
      <c r="Q41" s="44">
        <f t="shared" si="3"/>
        <v>6</v>
      </c>
      <c r="R41" s="28">
        <v>94.86</v>
      </c>
      <c r="S41" s="28">
        <f t="shared" si="9"/>
        <v>23.715</v>
      </c>
      <c r="T41" s="29">
        <f t="shared" si="10"/>
        <v>35.715</v>
      </c>
      <c r="U41" s="45">
        <f t="shared" si="11"/>
        <v>81.231</v>
      </c>
      <c r="V41" s="46">
        <v>2</v>
      </c>
      <c r="W41" s="46" t="s">
        <v>28</v>
      </c>
    </row>
    <row r="42" ht="27" customHeight="1" spans="1:23">
      <c r="A42" s="25">
        <v>38</v>
      </c>
      <c r="B42" s="26">
        <v>2015011746</v>
      </c>
      <c r="C42" s="27" t="s">
        <v>68</v>
      </c>
      <c r="D42" s="26" t="s">
        <v>71</v>
      </c>
      <c r="E42" s="28">
        <v>88.31</v>
      </c>
      <c r="F42" s="29">
        <f t="shared" si="0"/>
        <v>8.831</v>
      </c>
      <c r="G42" s="32">
        <v>89.07</v>
      </c>
      <c r="H42" s="29">
        <f t="shared" si="1"/>
        <v>35.628</v>
      </c>
      <c r="I42" s="40">
        <v>80</v>
      </c>
      <c r="J42" s="40">
        <f t="shared" si="8"/>
        <v>8</v>
      </c>
      <c r="K42" s="40"/>
      <c r="L42" s="40"/>
      <c r="M42" s="40">
        <v>17</v>
      </c>
      <c r="N42" s="40"/>
      <c r="O42" s="40">
        <v>7</v>
      </c>
      <c r="P42" s="40">
        <f t="shared" si="2"/>
        <v>24</v>
      </c>
      <c r="Q42" s="44">
        <f t="shared" si="3"/>
        <v>3.6</v>
      </c>
      <c r="R42" s="28">
        <v>92.57</v>
      </c>
      <c r="S42" s="28">
        <f t="shared" si="9"/>
        <v>23.1425</v>
      </c>
      <c r="T42" s="29">
        <f t="shared" si="10"/>
        <v>34.7425</v>
      </c>
      <c r="U42" s="45">
        <f t="shared" si="11"/>
        <v>79.2015</v>
      </c>
      <c r="V42" s="46">
        <v>3</v>
      </c>
      <c r="W42" s="46" t="s">
        <v>28</v>
      </c>
    </row>
    <row r="43" ht="27" customHeight="1" spans="1:23">
      <c r="A43" s="25">
        <v>39</v>
      </c>
      <c r="B43" s="26">
        <v>2015011748</v>
      </c>
      <c r="C43" s="27" t="s">
        <v>68</v>
      </c>
      <c r="D43" s="26" t="s">
        <v>72</v>
      </c>
      <c r="E43" s="28">
        <v>88.38</v>
      </c>
      <c r="F43" s="29">
        <f t="shared" si="0"/>
        <v>8.838</v>
      </c>
      <c r="G43" s="32">
        <v>85.09</v>
      </c>
      <c r="H43" s="29">
        <f t="shared" si="1"/>
        <v>34.036</v>
      </c>
      <c r="I43" s="40">
        <v>80</v>
      </c>
      <c r="J43" s="40">
        <f t="shared" si="8"/>
        <v>8</v>
      </c>
      <c r="K43" s="40"/>
      <c r="L43" s="40"/>
      <c r="M43" s="40">
        <v>18.5</v>
      </c>
      <c r="N43" s="40"/>
      <c r="O43" s="40">
        <v>9</v>
      </c>
      <c r="P43" s="40">
        <f t="shared" si="2"/>
        <v>27.5</v>
      </c>
      <c r="Q43" s="44">
        <f t="shared" si="3"/>
        <v>4.125</v>
      </c>
      <c r="R43" s="28">
        <v>90.29</v>
      </c>
      <c r="S43" s="28">
        <f t="shared" si="9"/>
        <v>22.5725</v>
      </c>
      <c r="T43" s="29">
        <f t="shared" si="10"/>
        <v>34.6975</v>
      </c>
      <c r="U43" s="45">
        <f t="shared" si="11"/>
        <v>77.5715</v>
      </c>
      <c r="V43" s="46">
        <v>4</v>
      </c>
      <c r="W43" s="46" t="s">
        <v>28</v>
      </c>
    </row>
    <row r="44" ht="27" customHeight="1" spans="1:23">
      <c r="A44" s="25">
        <v>41</v>
      </c>
      <c r="B44" s="26">
        <v>2015011720</v>
      </c>
      <c r="C44" s="27" t="s">
        <v>68</v>
      </c>
      <c r="D44" s="26" t="s">
        <v>73</v>
      </c>
      <c r="E44" s="28">
        <v>83.52</v>
      </c>
      <c r="F44" s="29">
        <f t="shared" si="0"/>
        <v>8.352</v>
      </c>
      <c r="G44" s="32">
        <v>86.62</v>
      </c>
      <c r="H44" s="29">
        <f t="shared" si="1"/>
        <v>34.648</v>
      </c>
      <c r="I44" s="40">
        <v>80</v>
      </c>
      <c r="J44" s="40">
        <f t="shared" si="8"/>
        <v>8</v>
      </c>
      <c r="K44" s="40">
        <v>5</v>
      </c>
      <c r="L44" s="40">
        <v>10</v>
      </c>
      <c r="M44" s="40"/>
      <c r="N44" s="40"/>
      <c r="O44" s="40">
        <v>9</v>
      </c>
      <c r="P44" s="40">
        <f t="shared" si="2"/>
        <v>24</v>
      </c>
      <c r="Q44" s="44">
        <f t="shared" si="3"/>
        <v>3.6</v>
      </c>
      <c r="R44" s="28">
        <v>91.57</v>
      </c>
      <c r="S44" s="28">
        <f t="shared" si="9"/>
        <v>22.8925</v>
      </c>
      <c r="T44" s="29">
        <f t="shared" si="10"/>
        <v>34.4925</v>
      </c>
      <c r="U44" s="45">
        <f t="shared" si="11"/>
        <v>77.4925</v>
      </c>
      <c r="V44" s="46">
        <v>5</v>
      </c>
      <c r="W44" s="46" t="s">
        <v>28</v>
      </c>
    </row>
    <row r="45" ht="27" customHeight="1" spans="1:23">
      <c r="A45" s="25">
        <v>42</v>
      </c>
      <c r="B45" s="26">
        <v>2015011756</v>
      </c>
      <c r="C45" s="27" t="s">
        <v>68</v>
      </c>
      <c r="D45" s="26" t="s">
        <v>74</v>
      </c>
      <c r="E45" s="28">
        <v>89.85</v>
      </c>
      <c r="F45" s="29">
        <f t="shared" si="0"/>
        <v>8.985</v>
      </c>
      <c r="G45" s="32">
        <v>88.27</v>
      </c>
      <c r="H45" s="29">
        <f t="shared" si="1"/>
        <v>35.308</v>
      </c>
      <c r="I45" s="40">
        <v>60</v>
      </c>
      <c r="J45" s="40">
        <f t="shared" si="8"/>
        <v>6</v>
      </c>
      <c r="K45" s="40"/>
      <c r="L45" s="40"/>
      <c r="M45" s="40">
        <v>5</v>
      </c>
      <c r="N45" s="40">
        <v>15</v>
      </c>
      <c r="O45" s="40">
        <v>6</v>
      </c>
      <c r="P45" s="40">
        <f t="shared" si="2"/>
        <v>26</v>
      </c>
      <c r="Q45" s="44">
        <f t="shared" si="3"/>
        <v>3.9</v>
      </c>
      <c r="R45" s="28">
        <v>92.57</v>
      </c>
      <c r="S45" s="28">
        <f t="shared" si="9"/>
        <v>23.1425</v>
      </c>
      <c r="T45" s="29">
        <f t="shared" si="10"/>
        <v>33.0425</v>
      </c>
      <c r="U45" s="45">
        <f t="shared" si="11"/>
        <v>77.3355</v>
      </c>
      <c r="V45" s="46">
        <v>6</v>
      </c>
      <c r="W45" s="46" t="s">
        <v>28</v>
      </c>
    </row>
    <row r="46" ht="27" customHeight="1" spans="1:23">
      <c r="A46" s="25">
        <v>43</v>
      </c>
      <c r="B46" s="26">
        <v>2015011750</v>
      </c>
      <c r="C46" s="27" t="s">
        <v>68</v>
      </c>
      <c r="D46" s="26" t="s">
        <v>75</v>
      </c>
      <c r="E46" s="28">
        <v>91.1</v>
      </c>
      <c r="F46" s="29">
        <f t="shared" si="0"/>
        <v>9.11</v>
      </c>
      <c r="G46" s="32">
        <v>88.7</v>
      </c>
      <c r="H46" s="29">
        <f t="shared" si="1"/>
        <v>35.48</v>
      </c>
      <c r="I46" s="40">
        <v>60</v>
      </c>
      <c r="J46" s="40">
        <f t="shared" si="8"/>
        <v>6</v>
      </c>
      <c r="K46" s="40"/>
      <c r="L46" s="40"/>
      <c r="M46" s="40">
        <v>12.5</v>
      </c>
      <c r="N46" s="40"/>
      <c r="O46" s="40">
        <v>9</v>
      </c>
      <c r="P46" s="40">
        <f t="shared" si="2"/>
        <v>21.5</v>
      </c>
      <c r="Q46" s="44">
        <f t="shared" si="3"/>
        <v>3.225</v>
      </c>
      <c r="R46" s="28">
        <v>92.86</v>
      </c>
      <c r="S46" s="28">
        <f t="shared" si="9"/>
        <v>23.215</v>
      </c>
      <c r="T46" s="29">
        <f t="shared" si="10"/>
        <v>32.44</v>
      </c>
      <c r="U46" s="45">
        <f t="shared" si="11"/>
        <v>77.03</v>
      </c>
      <c r="V46" s="46">
        <v>7</v>
      </c>
      <c r="W46" s="46" t="s">
        <v>28</v>
      </c>
    </row>
    <row r="47" ht="27" customHeight="1" spans="1:23">
      <c r="A47" s="25">
        <v>40</v>
      </c>
      <c r="B47" s="26">
        <v>2015011743</v>
      </c>
      <c r="C47" s="27" t="s">
        <v>68</v>
      </c>
      <c r="D47" s="26" t="s">
        <v>76</v>
      </c>
      <c r="E47" s="28">
        <v>81.85</v>
      </c>
      <c r="F47" s="29">
        <f t="shared" si="0"/>
        <v>8.185</v>
      </c>
      <c r="G47" s="32">
        <v>84.53</v>
      </c>
      <c r="H47" s="29">
        <f t="shared" si="1"/>
        <v>33.812</v>
      </c>
      <c r="I47" s="40">
        <v>80</v>
      </c>
      <c r="J47" s="40">
        <f t="shared" si="8"/>
        <v>8</v>
      </c>
      <c r="K47" s="40"/>
      <c r="L47" s="40"/>
      <c r="M47" s="40">
        <v>6</v>
      </c>
      <c r="N47" s="40">
        <v>16</v>
      </c>
      <c r="O47" s="40">
        <v>10</v>
      </c>
      <c r="P47" s="40">
        <f t="shared" si="2"/>
        <v>32</v>
      </c>
      <c r="Q47" s="44">
        <f t="shared" si="3"/>
        <v>4.8</v>
      </c>
      <c r="R47" s="28">
        <v>86.71</v>
      </c>
      <c r="S47" s="28">
        <f t="shared" si="9"/>
        <v>21.6775</v>
      </c>
      <c r="T47" s="29">
        <f t="shared" si="10"/>
        <v>34.4775</v>
      </c>
      <c r="U47" s="45">
        <f t="shared" si="11"/>
        <v>76.4745</v>
      </c>
      <c r="V47" s="46">
        <v>8</v>
      </c>
      <c r="W47" s="46" t="s">
        <v>28</v>
      </c>
    </row>
    <row r="48" ht="27" customHeight="1" spans="1:23">
      <c r="A48" s="25">
        <v>44</v>
      </c>
      <c r="B48" s="26">
        <v>2015011728</v>
      </c>
      <c r="C48" s="27" t="s">
        <v>68</v>
      </c>
      <c r="D48" s="26" t="s">
        <v>77</v>
      </c>
      <c r="E48" s="28">
        <v>83.46</v>
      </c>
      <c r="F48" s="29">
        <f t="shared" si="0"/>
        <v>8.346</v>
      </c>
      <c r="G48" s="32">
        <v>84.89</v>
      </c>
      <c r="H48" s="29">
        <f t="shared" si="1"/>
        <v>33.956</v>
      </c>
      <c r="I48" s="40">
        <v>80</v>
      </c>
      <c r="J48" s="40">
        <f t="shared" si="8"/>
        <v>8</v>
      </c>
      <c r="K48" s="40"/>
      <c r="L48" s="40"/>
      <c r="M48" s="40"/>
      <c r="N48" s="40">
        <v>14</v>
      </c>
      <c r="O48" s="40">
        <v>4</v>
      </c>
      <c r="P48" s="40">
        <f t="shared" si="2"/>
        <v>18</v>
      </c>
      <c r="Q48" s="44">
        <f t="shared" si="3"/>
        <v>2.7</v>
      </c>
      <c r="R48" s="28">
        <v>90.67</v>
      </c>
      <c r="S48" s="28">
        <f t="shared" si="9"/>
        <v>22.6675</v>
      </c>
      <c r="T48" s="29">
        <f t="shared" si="10"/>
        <v>33.3675</v>
      </c>
      <c r="U48" s="45">
        <f t="shared" si="11"/>
        <v>75.6695</v>
      </c>
      <c r="V48" s="46">
        <v>9</v>
      </c>
      <c r="W48" s="48" t="s">
        <v>33</v>
      </c>
    </row>
    <row r="49" ht="27" customHeight="1" spans="1:23">
      <c r="A49" s="25">
        <v>45</v>
      </c>
      <c r="B49" s="26">
        <v>2015011526</v>
      </c>
      <c r="C49" s="27" t="s">
        <v>78</v>
      </c>
      <c r="D49" s="26" t="s">
        <v>79</v>
      </c>
      <c r="E49" s="28">
        <v>89.13</v>
      </c>
      <c r="F49" s="29">
        <f t="shared" si="0"/>
        <v>8.913</v>
      </c>
      <c r="G49" s="32">
        <v>89.34</v>
      </c>
      <c r="H49" s="34">
        <f t="shared" si="1"/>
        <v>35.736</v>
      </c>
      <c r="I49" s="40">
        <v>60</v>
      </c>
      <c r="J49" s="40">
        <f t="shared" si="8"/>
        <v>6</v>
      </c>
      <c r="K49" s="40"/>
      <c r="L49" s="40"/>
      <c r="M49" s="40">
        <v>20</v>
      </c>
      <c r="N49" s="40">
        <v>22</v>
      </c>
      <c r="O49" s="40">
        <v>5</v>
      </c>
      <c r="P49" s="40">
        <f t="shared" si="2"/>
        <v>47</v>
      </c>
      <c r="Q49" s="44">
        <f>P49*0.15</f>
        <v>7.05</v>
      </c>
      <c r="R49" s="28">
        <v>95.43</v>
      </c>
      <c r="S49" s="28">
        <f t="shared" si="9"/>
        <v>23.8575</v>
      </c>
      <c r="T49" s="29">
        <f t="shared" si="10"/>
        <v>36.9075</v>
      </c>
      <c r="U49" s="45">
        <f t="shared" si="11"/>
        <v>81.5565</v>
      </c>
      <c r="V49" s="46">
        <v>1</v>
      </c>
      <c r="W49" s="46" t="s">
        <v>28</v>
      </c>
    </row>
    <row r="50" ht="27" customHeight="1" spans="1:23">
      <c r="A50" s="25">
        <v>46</v>
      </c>
      <c r="B50" s="26">
        <v>2015011685</v>
      </c>
      <c r="C50" s="27" t="s">
        <v>78</v>
      </c>
      <c r="D50" s="26" t="s">
        <v>80</v>
      </c>
      <c r="E50" s="28">
        <v>78.15</v>
      </c>
      <c r="F50" s="29">
        <f>E50*0.1</f>
        <v>7.815</v>
      </c>
      <c r="G50" s="32">
        <v>83.03</v>
      </c>
      <c r="H50" s="34">
        <f>G50*0.4</f>
        <v>33.212</v>
      </c>
      <c r="I50" s="40">
        <v>80</v>
      </c>
      <c r="J50" s="40">
        <f>I50*0.1</f>
        <v>8</v>
      </c>
      <c r="K50" s="40">
        <v>10</v>
      </c>
      <c r="L50" s="40"/>
      <c r="M50" s="40"/>
      <c r="N50" s="40">
        <v>15</v>
      </c>
      <c r="O50" s="40">
        <v>2</v>
      </c>
      <c r="P50" s="40">
        <f>SUM(K50:O50)</f>
        <v>27</v>
      </c>
      <c r="Q50" s="44">
        <f>P50*0.15</f>
        <v>4.05</v>
      </c>
      <c r="R50" s="28">
        <v>90.57</v>
      </c>
      <c r="S50" s="28">
        <f>R50*0.25</f>
        <v>22.6425</v>
      </c>
      <c r="T50" s="29">
        <f>J50+Q50+S50</f>
        <v>34.6925</v>
      </c>
      <c r="U50" s="45">
        <f>F50+H50+T50</f>
        <v>75.7195</v>
      </c>
      <c r="V50" s="46">
        <v>2</v>
      </c>
      <c r="W50" s="46" t="s">
        <v>28</v>
      </c>
    </row>
    <row r="51" ht="27" customHeight="1" spans="1:23">
      <c r="A51" s="25">
        <v>47</v>
      </c>
      <c r="B51" s="26">
        <v>2015011511</v>
      </c>
      <c r="C51" s="27" t="s">
        <v>78</v>
      </c>
      <c r="D51" s="26" t="s">
        <v>81</v>
      </c>
      <c r="E51" s="28">
        <v>80.79</v>
      </c>
      <c r="F51" s="29">
        <f>E51*0.1</f>
        <v>8.079</v>
      </c>
      <c r="G51" s="32">
        <v>81.62</v>
      </c>
      <c r="H51" s="34">
        <f>G51*0.4</f>
        <v>32.648</v>
      </c>
      <c r="I51" s="40">
        <v>60</v>
      </c>
      <c r="J51" s="40">
        <f>I51*0.1</f>
        <v>6</v>
      </c>
      <c r="K51" s="40">
        <v>15</v>
      </c>
      <c r="L51" s="40"/>
      <c r="M51" s="40">
        <v>4.5</v>
      </c>
      <c r="N51" s="40">
        <v>10</v>
      </c>
      <c r="O51" s="40">
        <v>5</v>
      </c>
      <c r="P51" s="40">
        <f>SUM(K51:O51)</f>
        <v>34.5</v>
      </c>
      <c r="Q51" s="44">
        <f>P51*0.15</f>
        <v>5.175</v>
      </c>
      <c r="R51" s="28">
        <v>91.71</v>
      </c>
      <c r="S51" s="28">
        <f>R51*0.25</f>
        <v>22.9275</v>
      </c>
      <c r="T51" s="29">
        <f>J51+Q51+S51</f>
        <v>34.1025</v>
      </c>
      <c r="U51" s="45">
        <f>F51+H51+T51</f>
        <v>74.8295</v>
      </c>
      <c r="V51" s="46">
        <v>3</v>
      </c>
      <c r="W51" s="46" t="s">
        <v>28</v>
      </c>
    </row>
    <row r="52" ht="27" customHeight="1" spans="1:23">
      <c r="A52" s="25">
        <v>48</v>
      </c>
      <c r="B52" s="26">
        <v>2015011663</v>
      </c>
      <c r="C52" s="27" t="s">
        <v>78</v>
      </c>
      <c r="D52" s="26" t="s">
        <v>82</v>
      </c>
      <c r="E52" s="28">
        <v>82.67</v>
      </c>
      <c r="F52" s="29">
        <f>E52*0.1</f>
        <v>8.267</v>
      </c>
      <c r="G52" s="32">
        <v>89.66</v>
      </c>
      <c r="H52" s="34">
        <f>G52*0.4</f>
        <v>35.864</v>
      </c>
      <c r="I52" s="40">
        <v>80</v>
      </c>
      <c r="J52" s="40">
        <f>I52*0.1</f>
        <v>8</v>
      </c>
      <c r="K52" s="40"/>
      <c r="L52" s="40"/>
      <c r="M52" s="40"/>
      <c r="N52" s="40"/>
      <c r="O52" s="40"/>
      <c r="P52" s="40">
        <f>SUM(K52:O52)</f>
        <v>0</v>
      </c>
      <c r="Q52" s="44">
        <f>P52*0.15</f>
        <v>0</v>
      </c>
      <c r="R52" s="28">
        <v>90.71</v>
      </c>
      <c r="S52" s="28">
        <f>R52*0.25</f>
        <v>22.6775</v>
      </c>
      <c r="T52" s="29">
        <f>J52+Q52+S52</f>
        <v>30.6775</v>
      </c>
      <c r="U52" s="45">
        <f>F52+H52+T52</f>
        <v>74.8085</v>
      </c>
      <c r="V52" s="46">
        <v>4</v>
      </c>
      <c r="W52" s="46" t="s">
        <v>28</v>
      </c>
    </row>
    <row r="53" ht="27" customHeight="1" spans="1:23">
      <c r="A53" s="25">
        <v>49</v>
      </c>
      <c r="B53" s="26">
        <v>2015011503</v>
      </c>
      <c r="C53" s="27" t="s">
        <v>78</v>
      </c>
      <c r="D53" s="26" t="s">
        <v>83</v>
      </c>
      <c r="E53" s="28">
        <v>75.54</v>
      </c>
      <c r="F53" s="29">
        <f>E53*0.1</f>
        <v>7.554</v>
      </c>
      <c r="G53" s="32">
        <v>82.19</v>
      </c>
      <c r="H53" s="34">
        <f>G53*0.4</f>
        <v>32.876</v>
      </c>
      <c r="I53" s="40">
        <v>80</v>
      </c>
      <c r="J53" s="40">
        <f>I53*0.1</f>
        <v>8</v>
      </c>
      <c r="K53" s="40"/>
      <c r="L53" s="40"/>
      <c r="M53" s="40"/>
      <c r="N53" s="40">
        <v>16</v>
      </c>
      <c r="O53" s="40">
        <v>5</v>
      </c>
      <c r="P53" s="40">
        <f>SUM(K53:O53)</f>
        <v>21</v>
      </c>
      <c r="Q53" s="44">
        <f>P53*0.15</f>
        <v>3.15</v>
      </c>
      <c r="R53" s="28">
        <v>92</v>
      </c>
      <c r="S53" s="28">
        <f>R53*0.25</f>
        <v>23</v>
      </c>
      <c r="T53" s="29">
        <f>J53+Q53+S53</f>
        <v>34.15</v>
      </c>
      <c r="U53" s="45">
        <f>F53+H53+T53</f>
        <v>74.58</v>
      </c>
      <c r="V53" s="46">
        <v>5</v>
      </c>
      <c r="W53" s="46" t="s">
        <v>28</v>
      </c>
    </row>
    <row r="54" ht="27" customHeight="1" spans="1:23">
      <c r="A54" s="25">
        <v>50</v>
      </c>
      <c r="B54" s="26">
        <v>2015011519</v>
      </c>
      <c r="C54" s="27" t="s">
        <v>78</v>
      </c>
      <c r="D54" s="26" t="s">
        <v>84</v>
      </c>
      <c r="E54" s="28">
        <v>76.65</v>
      </c>
      <c r="F54" s="29">
        <f>E54*0.1</f>
        <v>7.665</v>
      </c>
      <c r="G54" s="32">
        <v>81.93</v>
      </c>
      <c r="H54" s="34">
        <f>G54*0.4</f>
        <v>32.772</v>
      </c>
      <c r="I54" s="40">
        <v>80</v>
      </c>
      <c r="J54" s="40">
        <f>I54*0.1</f>
        <v>8</v>
      </c>
      <c r="K54" s="40">
        <v>20</v>
      </c>
      <c r="L54" s="40"/>
      <c r="M54" s="40"/>
      <c r="N54" s="40">
        <v>10</v>
      </c>
      <c r="O54" s="40"/>
      <c r="P54" s="40">
        <f>SUM(K54:O54)</f>
        <v>30</v>
      </c>
      <c r="Q54" s="44">
        <f>P54*0.15</f>
        <v>4.5</v>
      </c>
      <c r="R54" s="28">
        <v>80</v>
      </c>
      <c r="S54" s="28">
        <f>R54*0.25</f>
        <v>20</v>
      </c>
      <c r="T54" s="29">
        <f>J54+Q54+S54</f>
        <v>32.5</v>
      </c>
      <c r="U54" s="45">
        <f>F54+H54+T54</f>
        <v>72.937</v>
      </c>
      <c r="V54" s="46">
        <v>6</v>
      </c>
      <c r="W54" s="48" t="s">
        <v>33</v>
      </c>
    </row>
    <row r="55" ht="27" customHeight="1" spans="1:23">
      <c r="A55" s="25">
        <v>51</v>
      </c>
      <c r="B55" s="26">
        <v>2015011666</v>
      </c>
      <c r="C55" s="27" t="s">
        <v>78</v>
      </c>
      <c r="D55" s="26" t="s">
        <v>85</v>
      </c>
      <c r="E55" s="28">
        <v>78.73</v>
      </c>
      <c r="F55" s="29">
        <f t="shared" si="0"/>
        <v>7.873</v>
      </c>
      <c r="G55" s="32">
        <v>82.02</v>
      </c>
      <c r="H55" s="34">
        <f t="shared" si="1"/>
        <v>32.808</v>
      </c>
      <c r="I55" s="40">
        <v>60</v>
      </c>
      <c r="J55" s="40">
        <f t="shared" si="8"/>
        <v>6</v>
      </c>
      <c r="K55" s="40"/>
      <c r="L55" s="40"/>
      <c r="M55" s="40"/>
      <c r="N55" s="40"/>
      <c r="O55" s="40"/>
      <c r="P55" s="40">
        <f t="shared" si="2"/>
        <v>0</v>
      </c>
      <c r="Q55" s="44">
        <f>P55*0.15</f>
        <v>0</v>
      </c>
      <c r="R55" s="28">
        <v>83.86</v>
      </c>
      <c r="S55" s="28">
        <f t="shared" si="9"/>
        <v>20.965</v>
      </c>
      <c r="T55" s="29">
        <f t="shared" si="10"/>
        <v>26.965</v>
      </c>
      <c r="U55" s="45">
        <f t="shared" si="11"/>
        <v>67.646</v>
      </c>
      <c r="V55" s="46">
        <v>7</v>
      </c>
      <c r="W55" s="48" t="s">
        <v>33</v>
      </c>
    </row>
    <row r="56" customHeight="1" spans="1:23">
      <c r="A56" s="35" t="s">
        <v>86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</row>
  </sheetData>
  <sortState ref="A49:U55">
    <sortCondition ref="C49:C55"/>
    <sortCondition ref="U49:U55" descending="1"/>
  </sortState>
  <mergeCells count="22">
    <mergeCell ref="A1:W1"/>
    <mergeCell ref="I2:T2"/>
    <mergeCell ref="K3:O3"/>
    <mergeCell ref="A56:W56"/>
    <mergeCell ref="A2:A4"/>
    <mergeCell ref="B2:B4"/>
    <mergeCell ref="C2:C4"/>
    <mergeCell ref="D2:D4"/>
    <mergeCell ref="E2:E4"/>
    <mergeCell ref="F2:F4"/>
    <mergeCell ref="G2:G4"/>
    <mergeCell ref="H2:H4"/>
    <mergeCell ref="I3:I4"/>
    <mergeCell ref="J3:J4"/>
    <mergeCell ref="P3:P4"/>
    <mergeCell ref="Q3:Q4"/>
    <mergeCell ref="R3:R4"/>
    <mergeCell ref="S3:S4"/>
    <mergeCell ref="T3:T4"/>
    <mergeCell ref="U2:U4"/>
    <mergeCell ref="V2:V4"/>
    <mergeCell ref="W2:W4"/>
  </mergeCells>
  <printOptions horizontalCentered="1"/>
  <pageMargins left="0.511805555555556" right="0.275" top="0.751388888888889" bottom="0.668055555555556" header="0.297916666666667" footer="0.297916666666667"/>
  <pageSetup paperSize="9" scale="9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2"/>
  <sheetViews>
    <sheetView workbookViewId="0">
      <selection activeCell="A1" sqref="$A1:$XFD1048576"/>
    </sheetView>
  </sheetViews>
  <sheetFormatPr defaultColWidth="9" defaultRowHeight="13.5" outlineLevelCol="2"/>
  <cols>
    <col min="1" max="16384" width="9" style="15"/>
  </cols>
  <sheetData>
    <row r="1" s="14" customFormat="1"/>
    <row r="2" ht="14.25" spans="1:3">
      <c r="A2" s="16"/>
      <c r="B2" s="16"/>
      <c r="C2" s="17"/>
    </row>
    <row r="3" ht="14.25" spans="1:3">
      <c r="A3" s="18"/>
      <c r="B3" s="18"/>
      <c r="C3" s="17"/>
    </row>
    <row r="4" ht="14.25" spans="1:3">
      <c r="A4" s="16"/>
      <c r="B4" s="16"/>
      <c r="C4" s="17"/>
    </row>
    <row r="5" ht="14.25" spans="1:3">
      <c r="A5" s="18"/>
      <c r="B5" s="18"/>
      <c r="C5" s="17"/>
    </row>
    <row r="6" ht="14.25" spans="1:3">
      <c r="A6" s="18"/>
      <c r="B6" s="18"/>
      <c r="C6" s="17"/>
    </row>
    <row r="7" ht="14.25" spans="1:3">
      <c r="A7" s="16"/>
      <c r="B7" s="16"/>
      <c r="C7" s="17"/>
    </row>
    <row r="8" ht="14.25" spans="1:3">
      <c r="A8" s="16"/>
      <c r="B8" s="16"/>
      <c r="C8" s="17"/>
    </row>
    <row r="9" ht="14.25" spans="1:3">
      <c r="A9" s="18"/>
      <c r="B9" s="18"/>
      <c r="C9" s="17"/>
    </row>
    <row r="10" ht="14.25" spans="1:3">
      <c r="A10" s="18"/>
      <c r="B10" s="18"/>
      <c r="C10" s="17"/>
    </row>
    <row r="11" ht="14.25" spans="1:3">
      <c r="A11" s="18"/>
      <c r="B11" s="18"/>
      <c r="C11" s="17"/>
    </row>
    <row r="12" ht="14.25" spans="1:3">
      <c r="A12" s="16"/>
      <c r="B12" s="16"/>
      <c r="C12" s="17"/>
    </row>
    <row r="13" ht="14.25" spans="1:3">
      <c r="A13" s="16"/>
      <c r="B13" s="16"/>
      <c r="C13" s="17"/>
    </row>
    <row r="14" ht="14.25" spans="1:3">
      <c r="A14" s="16"/>
      <c r="B14" s="16"/>
      <c r="C14" s="17"/>
    </row>
    <row r="15" ht="14.25" spans="1:3">
      <c r="A15" s="18"/>
      <c r="B15" s="18"/>
      <c r="C15" s="17"/>
    </row>
    <row r="16" ht="14.25" spans="1:3">
      <c r="A16" s="18"/>
      <c r="B16" s="18"/>
      <c r="C16" s="17"/>
    </row>
    <row r="17" ht="14.25" spans="1:3">
      <c r="A17" s="16"/>
      <c r="B17" s="16"/>
      <c r="C17" s="17"/>
    </row>
    <row r="18" ht="14.25" spans="1:3">
      <c r="A18" s="18"/>
      <c r="B18" s="19"/>
      <c r="C18" s="17"/>
    </row>
    <row r="19" ht="14.25" spans="1:3">
      <c r="A19" s="16"/>
      <c r="B19" s="16"/>
      <c r="C19" s="17"/>
    </row>
    <row r="20" ht="14.25" spans="1:3">
      <c r="A20" s="16"/>
      <c r="B20" s="16"/>
      <c r="C20" s="17"/>
    </row>
    <row r="21" ht="14.25" spans="1:3">
      <c r="A21" s="16"/>
      <c r="B21" s="16"/>
      <c r="C21" s="17"/>
    </row>
    <row r="22" ht="14.25" spans="1:3">
      <c r="A22" s="18"/>
      <c r="B22" s="18"/>
      <c r="C22" s="17"/>
    </row>
    <row r="23" ht="14.25" spans="1:3">
      <c r="A23" s="16"/>
      <c r="B23" s="16"/>
      <c r="C23" s="17"/>
    </row>
    <row r="24" ht="14.25" spans="1:3">
      <c r="A24" s="16"/>
      <c r="B24" s="16"/>
      <c r="C24" s="17"/>
    </row>
    <row r="25" ht="14.25" spans="1:3">
      <c r="A25" s="16"/>
      <c r="B25" s="16"/>
      <c r="C25" s="17"/>
    </row>
    <row r="26" ht="14.25" spans="1:3">
      <c r="A26" s="16"/>
      <c r="B26" s="16"/>
      <c r="C26" s="17"/>
    </row>
    <row r="27" ht="14.25" spans="1:3">
      <c r="A27" s="16"/>
      <c r="B27" s="16"/>
      <c r="C27" s="17"/>
    </row>
    <row r="28" ht="14.25" spans="1:3">
      <c r="A28" s="16"/>
      <c r="B28" s="16"/>
      <c r="C28" s="17"/>
    </row>
    <row r="29" ht="14.25" spans="1:3">
      <c r="A29" s="16"/>
      <c r="B29" s="16"/>
      <c r="C29" s="17"/>
    </row>
    <row r="30" ht="14.25" spans="1:3">
      <c r="A30" s="16"/>
      <c r="B30" s="16"/>
      <c r="C30" s="17"/>
    </row>
    <row r="31" ht="14.25" spans="1:3">
      <c r="A31" s="16"/>
      <c r="B31" s="16"/>
      <c r="C31" s="17"/>
    </row>
    <row r="32" ht="14.25" spans="1:3">
      <c r="A32" s="16"/>
      <c r="B32" s="16"/>
      <c r="C32" s="17"/>
    </row>
    <row r="33" ht="14.25" spans="1:3">
      <c r="A33" s="16"/>
      <c r="B33" s="16"/>
      <c r="C33" s="17"/>
    </row>
    <row r="34" ht="14.25" spans="1:3">
      <c r="A34" s="16"/>
      <c r="B34" s="16"/>
      <c r="C34" s="17"/>
    </row>
    <row r="35" ht="14.25" spans="1:3">
      <c r="A35" s="16"/>
      <c r="B35" s="16"/>
      <c r="C35" s="17"/>
    </row>
    <row r="36" ht="14.25" spans="1:3">
      <c r="A36" s="16"/>
      <c r="B36" s="16"/>
      <c r="C36" s="17"/>
    </row>
    <row r="37" spans="3:3">
      <c r="C37" s="17"/>
    </row>
    <row r="38" spans="3:3">
      <c r="C38" s="17"/>
    </row>
    <row r="39" spans="3:3">
      <c r="C39" s="17"/>
    </row>
    <row r="40" spans="3:3">
      <c r="C40" s="17"/>
    </row>
    <row r="41" spans="3:3">
      <c r="C41" s="17"/>
    </row>
    <row r="42" spans="3:3">
      <c r="C42" s="17"/>
    </row>
    <row r="43" spans="3:3">
      <c r="C43" s="17"/>
    </row>
    <row r="44" spans="3:3">
      <c r="C44" s="17"/>
    </row>
    <row r="45" spans="3:3">
      <c r="C45" s="17"/>
    </row>
    <row r="46" spans="3:3">
      <c r="C46" s="17"/>
    </row>
    <row r="47" spans="3:3">
      <c r="C47" s="17"/>
    </row>
    <row r="48" spans="3:3">
      <c r="C48" s="17"/>
    </row>
    <row r="49" spans="3:3">
      <c r="C49" s="17"/>
    </row>
    <row r="50" spans="3:3">
      <c r="C50" s="17"/>
    </row>
    <row r="51" spans="3:3">
      <c r="C51" s="17"/>
    </row>
    <row r="52" spans="3:3">
      <c r="C52" s="17"/>
    </row>
  </sheetData>
  <sortState ref="A2:D52">
    <sortCondition ref="A2:A52"/>
    <sortCondition ref="C2:C52" descending="1"/>
  </sortState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"/>
  <sheetViews>
    <sheetView workbookViewId="0">
      <selection activeCell="A1" sqref="$A1:$XFD4"/>
    </sheetView>
  </sheetViews>
  <sheetFormatPr defaultColWidth="9" defaultRowHeight="13.5" outlineLevelRow="3"/>
  <sheetData>
    <row r="1" s="1" customFormat="1" ht="25.5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9"/>
      <c r="N1" s="4"/>
      <c r="O1" s="4"/>
      <c r="P1" s="4"/>
      <c r="Q1" s="4"/>
      <c r="R1" s="4"/>
      <c r="S1" s="4"/>
      <c r="T1" s="4"/>
      <c r="U1" s="4"/>
    </row>
    <row r="2" s="2" customFormat="1" ht="25.5" spans="1:21">
      <c r="A2" s="5" t="s">
        <v>1</v>
      </c>
      <c r="B2" s="6" t="s">
        <v>2</v>
      </c>
      <c r="C2" s="6" t="s">
        <v>87</v>
      </c>
      <c r="D2" s="7" t="s">
        <v>4</v>
      </c>
      <c r="E2" s="5" t="s">
        <v>5</v>
      </c>
      <c r="F2" s="8" t="s">
        <v>6</v>
      </c>
      <c r="G2" s="5" t="s">
        <v>7</v>
      </c>
      <c r="H2" s="8" t="s">
        <v>8</v>
      </c>
      <c r="I2" s="10" t="s">
        <v>9</v>
      </c>
      <c r="J2" s="10"/>
      <c r="K2" s="10"/>
      <c r="L2" s="10"/>
      <c r="M2" s="11"/>
      <c r="N2" s="10"/>
      <c r="O2" s="10"/>
      <c r="P2" s="10"/>
      <c r="Q2" s="10"/>
      <c r="R2" s="10"/>
      <c r="S2" s="10"/>
      <c r="T2" s="5" t="s">
        <v>10</v>
      </c>
      <c r="U2" s="13" t="s">
        <v>11</v>
      </c>
    </row>
    <row r="3" s="3" customFormat="1" spans="1:21">
      <c r="A3" s="5"/>
      <c r="B3" s="6"/>
      <c r="C3" s="6"/>
      <c r="D3" s="7"/>
      <c r="E3" s="5"/>
      <c r="F3" s="5"/>
      <c r="G3" s="5"/>
      <c r="H3" s="8"/>
      <c r="I3" s="5" t="s">
        <v>13</v>
      </c>
      <c r="J3" s="8" t="s">
        <v>14</v>
      </c>
      <c r="K3" s="5" t="s">
        <v>15</v>
      </c>
      <c r="L3" s="5"/>
      <c r="M3" s="7"/>
      <c r="N3" s="5"/>
      <c r="O3" s="5"/>
      <c r="P3" s="5" t="s">
        <v>16</v>
      </c>
      <c r="Q3" s="8" t="s">
        <v>17</v>
      </c>
      <c r="R3" s="5" t="s">
        <v>18</v>
      </c>
      <c r="S3" s="8" t="s">
        <v>19</v>
      </c>
      <c r="T3" s="5"/>
      <c r="U3" s="13"/>
    </row>
    <row r="4" s="3" customFormat="1" ht="28.5" spans="1:21">
      <c r="A4" s="5"/>
      <c r="B4" s="6"/>
      <c r="C4" s="6"/>
      <c r="D4" s="7"/>
      <c r="E4" s="5"/>
      <c r="F4" s="5"/>
      <c r="G4" s="5"/>
      <c r="H4" s="8"/>
      <c r="I4" s="5"/>
      <c r="J4" s="8"/>
      <c r="K4" s="12" t="s">
        <v>21</v>
      </c>
      <c r="L4" s="5" t="s">
        <v>22</v>
      </c>
      <c r="M4" s="7" t="s">
        <v>23</v>
      </c>
      <c r="N4" s="5" t="s">
        <v>24</v>
      </c>
      <c r="O4" s="5" t="s">
        <v>25</v>
      </c>
      <c r="P4" s="5"/>
      <c r="Q4" s="8"/>
      <c r="R4" s="5"/>
      <c r="S4" s="8"/>
      <c r="T4" s="5"/>
      <c r="U4" s="13"/>
    </row>
  </sheetData>
  <mergeCells count="19">
    <mergeCell ref="A1:U1"/>
    <mergeCell ref="I2:S2"/>
    <mergeCell ref="K3:O3"/>
    <mergeCell ref="A2:A4"/>
    <mergeCell ref="B2:B4"/>
    <mergeCell ref="C2:C4"/>
    <mergeCell ref="D2:D4"/>
    <mergeCell ref="E2:E4"/>
    <mergeCell ref="F2:F4"/>
    <mergeCell ref="G2:G4"/>
    <mergeCell ref="H2:H4"/>
    <mergeCell ref="I3:I4"/>
    <mergeCell ref="J3:J4"/>
    <mergeCell ref="P3:P4"/>
    <mergeCell ref="Q3:Q4"/>
    <mergeCell ref="R3:R4"/>
    <mergeCell ref="S3:S4"/>
    <mergeCell ref="T2:T4"/>
    <mergeCell ref="U2:U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cuger</cp:lastModifiedBy>
  <dcterms:created xsi:type="dcterms:W3CDTF">2006-09-13T11:21:00Z</dcterms:created>
  <dcterms:modified xsi:type="dcterms:W3CDTF">2018-09-19T14:05:53Z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