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1"/>
  </bookViews>
  <sheets>
    <sheet name="附件1.学生综合素质测评成绩汇总表" sheetId="1" r:id="rId1"/>
    <sheet name="附件2.优秀大学生评定结果统计表" sheetId="2" r:id="rId2"/>
    <sheet name="附件3.优秀学生干部评定结果统计表" sheetId="3" r:id="rId3"/>
    <sheet name="附件4.学生先进班集体汇总表" sheetId="4" r:id="rId4"/>
  </sheets>
  <definedNames>
    <definedName name="_xlnm._FilterDatabase" localSheetId="2" hidden="1">附件3.优秀学生干部评定结果统计表!$A$1:$M$50</definedName>
    <definedName name="_xlnm._FilterDatabase" localSheetId="0" hidden="1">附件1.学生综合素质测评成绩汇总表!$A$1:$P$914</definedName>
    <definedName name="_xlnm._FilterDatabase" localSheetId="1" hidden="1">附件2.优秀大学生评定结果统计表!$A$1:$M$80</definedName>
  </definedNames>
  <calcPr calcId="144525"/>
</workbook>
</file>

<file path=xl/sharedStrings.xml><?xml version="1.0" encoding="utf-8"?>
<sst xmlns="http://schemas.openxmlformats.org/spreadsheetml/2006/main" count="2595" uniqueCount="1312">
  <si>
    <t>附件1：</t>
  </si>
  <si>
    <t>2019-2020学年学生综合素质测评成绩汇总表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</si>
  <si>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资源环境学院   </t>
    </r>
    <r>
      <rPr>
        <b/>
        <sz val="12"/>
        <rFont val="微软雅黑"/>
        <charset val="134"/>
      </rPr>
      <t>（盖章）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</si>
  <si>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</si>
  <si>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</si>
  <si>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</si>
  <si>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</si>
  <si>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</si>
  <si>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德育</t>
  </si>
  <si>
    <t>智育</t>
  </si>
  <si>
    <t>文体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</si>
  <si>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</si>
  <si>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</si>
  <si>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</si>
  <si>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</si>
  <si>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</si>
  <si>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</si>
  <si>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</si>
  <si>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</si>
  <si>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2017011122</t>
  </si>
  <si>
    <t>蔡博慧</t>
  </si>
  <si>
    <t>地规1701</t>
  </si>
  <si>
    <t>2017011109</t>
  </si>
  <si>
    <t>陈旭阳</t>
  </si>
  <si>
    <t>2017011108</t>
  </si>
  <si>
    <t>马少伟</t>
  </si>
  <si>
    <t>2017010126</t>
  </si>
  <si>
    <t>侯承志</t>
  </si>
  <si>
    <t>2017011129</t>
  </si>
  <si>
    <t>孙景妍</t>
  </si>
  <si>
    <t>2017011103</t>
  </si>
  <si>
    <t>冯晓琳</t>
  </si>
  <si>
    <t>2017011112</t>
  </si>
  <si>
    <t>龚忠顺</t>
  </si>
  <si>
    <t>2017011105</t>
  </si>
  <si>
    <t>高宏宇</t>
  </si>
  <si>
    <t>2017011120</t>
  </si>
  <si>
    <t>韩艺</t>
  </si>
  <si>
    <t>2017011118</t>
  </si>
  <si>
    <t>顾彤</t>
  </si>
  <si>
    <t>2017011121</t>
  </si>
  <si>
    <t>王美雯</t>
  </si>
  <si>
    <t>2017011083</t>
  </si>
  <si>
    <t>张站</t>
  </si>
  <si>
    <t>赵紫薇</t>
  </si>
  <si>
    <t>刘怡琳</t>
  </si>
  <si>
    <t>2017011110</t>
  </si>
  <si>
    <t>宁锦煜</t>
  </si>
  <si>
    <t>2017011107</t>
  </si>
  <si>
    <t>张庭赫</t>
  </si>
  <si>
    <t>2017011106</t>
  </si>
  <si>
    <t>曹书凡</t>
  </si>
  <si>
    <t>2017011149</t>
  </si>
  <si>
    <t>张若迁</t>
  </si>
  <si>
    <t>2017011162</t>
  </si>
  <si>
    <t>陈羿汝</t>
  </si>
  <si>
    <t>高鹤菲</t>
  </si>
  <si>
    <t>沈九久</t>
  </si>
  <si>
    <t>2017011099</t>
  </si>
  <si>
    <t>薛金薇</t>
  </si>
  <si>
    <t>2017011119</t>
  </si>
  <si>
    <t>姜荣静</t>
  </si>
  <si>
    <t>杨雨桐</t>
  </si>
  <si>
    <t>黄梦禹</t>
  </si>
  <si>
    <t>杨国强</t>
  </si>
  <si>
    <t>2017011346</t>
  </si>
  <si>
    <t>张炜熇</t>
  </si>
  <si>
    <t>2017011159</t>
  </si>
  <si>
    <t>苏静</t>
  </si>
  <si>
    <t>王泽宇</t>
  </si>
  <si>
    <t>2017011128</t>
  </si>
  <si>
    <t>姜佳琪</t>
  </si>
  <si>
    <t>2015011398</t>
  </si>
  <si>
    <t>郑江勃</t>
  </si>
  <si>
    <t>夏鹏鹏</t>
  </si>
  <si>
    <t>苟国象</t>
  </si>
  <si>
    <t>2017011142</t>
  </si>
  <si>
    <t>邵子轩</t>
  </si>
  <si>
    <t>地信1701</t>
  </si>
  <si>
    <t>地信1702</t>
  </si>
  <si>
    <t>姜时雨</t>
  </si>
  <si>
    <t>刘素芳</t>
  </si>
  <si>
    <t>张锐</t>
  </si>
  <si>
    <t>赵杼祺</t>
  </si>
  <si>
    <t>2017011138</t>
  </si>
  <si>
    <t>卢枰达</t>
  </si>
  <si>
    <t>李昱</t>
  </si>
  <si>
    <t>郭雯</t>
  </si>
  <si>
    <t>邓雅云</t>
  </si>
  <si>
    <t>2017011152</t>
  </si>
  <si>
    <t>万畅</t>
  </si>
  <si>
    <t>2017011156</t>
  </si>
  <si>
    <t>孙欣琪</t>
  </si>
  <si>
    <t>陈义勋</t>
  </si>
  <si>
    <t>2017011136</t>
  </si>
  <si>
    <t>贺晨瑞</t>
  </si>
  <si>
    <t>2017011151</t>
  </si>
  <si>
    <t>赵婷</t>
  </si>
  <si>
    <t>王可琳</t>
  </si>
  <si>
    <t>2017011135</t>
  </si>
  <si>
    <t>刘世琦</t>
  </si>
  <si>
    <t>2017011157</t>
  </si>
  <si>
    <t>马彩诗</t>
  </si>
  <si>
    <t>2017011131</t>
  </si>
  <si>
    <t>张馨丹</t>
  </si>
  <si>
    <t>2017011144</t>
  </si>
  <si>
    <t>李青</t>
  </si>
  <si>
    <t>2017011158</t>
  </si>
  <si>
    <t>何彤</t>
  </si>
  <si>
    <t>2017011132</t>
  </si>
  <si>
    <t>宋子怡</t>
  </si>
  <si>
    <t>2017011124</t>
  </si>
  <si>
    <t>蓝翠田</t>
  </si>
  <si>
    <t>刘可心</t>
  </si>
  <si>
    <t>2017011143</t>
  </si>
  <si>
    <t>赵子涵</t>
  </si>
  <si>
    <t>2017011134</t>
  </si>
  <si>
    <t>蒋宇洁</t>
  </si>
  <si>
    <t>王卓</t>
  </si>
  <si>
    <t>2017011117</t>
  </si>
  <si>
    <t>王力维</t>
  </si>
  <si>
    <t>2017011148</t>
  </si>
  <si>
    <t>文莞听</t>
  </si>
  <si>
    <t>张雅琴</t>
  </si>
  <si>
    <t>刘诗蔓</t>
  </si>
  <si>
    <t>2017011141</t>
  </si>
  <si>
    <t>罗斌</t>
  </si>
  <si>
    <t>徐妙媛</t>
  </si>
  <si>
    <t>侯嘉宁</t>
  </si>
  <si>
    <t>2017011150</t>
  </si>
  <si>
    <t>张晓洁</t>
  </si>
  <si>
    <t>李昕炜</t>
  </si>
  <si>
    <t>2017011137</t>
  </si>
  <si>
    <t>郑力瑜</t>
  </si>
  <si>
    <t>2017011140</t>
  </si>
  <si>
    <t>丰元超</t>
  </si>
  <si>
    <t>刘书辰</t>
  </si>
  <si>
    <t>2017011139</t>
  </si>
  <si>
    <t>景有鲜</t>
  </si>
  <si>
    <t>张桂华</t>
  </si>
  <si>
    <t>刘旭蕾</t>
  </si>
  <si>
    <t>2017011153</t>
  </si>
  <si>
    <t>张梦莹</t>
  </si>
  <si>
    <t>2017011161</t>
  </si>
  <si>
    <t>尚文娟</t>
  </si>
  <si>
    <t>田辉盛</t>
  </si>
  <si>
    <t>郭保禄</t>
  </si>
  <si>
    <t>2017011147</t>
  </si>
  <si>
    <t>马志刚</t>
  </si>
  <si>
    <t>张泽乾</t>
  </si>
  <si>
    <t>2017011145</t>
  </si>
  <si>
    <t>韩谦</t>
  </si>
  <si>
    <t>2017011116</t>
  </si>
  <si>
    <t>高虎</t>
  </si>
  <si>
    <t>李敏</t>
  </si>
  <si>
    <t>环工1701</t>
  </si>
  <si>
    <t>谢谨裕</t>
  </si>
  <si>
    <t>环工1702</t>
  </si>
  <si>
    <t>宋恩</t>
  </si>
  <si>
    <t>王荣茂</t>
  </si>
  <si>
    <t>肖传岐</t>
  </si>
  <si>
    <t>蒋凡</t>
  </si>
  <si>
    <t>李佳倩</t>
  </si>
  <si>
    <t>潘建睿</t>
  </si>
  <si>
    <t>刘一迪</t>
  </si>
  <si>
    <t>杨雅迪</t>
  </si>
  <si>
    <t>刘译蔓</t>
  </si>
  <si>
    <t>崔嘉昊</t>
  </si>
  <si>
    <t>孙庆园</t>
  </si>
  <si>
    <t>陈梦娜</t>
  </si>
  <si>
    <t>王文娟</t>
  </si>
  <si>
    <t>张红凯</t>
  </si>
  <si>
    <t>黄锐</t>
  </si>
  <si>
    <t>华正东</t>
  </si>
  <si>
    <t>何熠锋</t>
  </si>
  <si>
    <t>秦一郎</t>
  </si>
  <si>
    <t>韩瑞</t>
  </si>
  <si>
    <t>梁昊枫</t>
  </si>
  <si>
    <t>姚百惠</t>
  </si>
  <si>
    <t>4.70</t>
  </si>
  <si>
    <t>杨慕涵</t>
  </si>
  <si>
    <t>4.17</t>
  </si>
  <si>
    <t>冯楚础</t>
  </si>
  <si>
    <t>李浩</t>
  </si>
  <si>
    <t>4.26</t>
  </si>
  <si>
    <t>罗楷诚</t>
  </si>
  <si>
    <t>安红芳</t>
  </si>
  <si>
    <t>蔡永鑫</t>
  </si>
  <si>
    <t>3.79</t>
  </si>
  <si>
    <t>滕玥</t>
  </si>
  <si>
    <t>4.14</t>
  </si>
  <si>
    <t>刘云鹏</t>
  </si>
  <si>
    <t>夏宝良</t>
  </si>
  <si>
    <t>张原野</t>
  </si>
  <si>
    <t>4.32</t>
  </si>
  <si>
    <t>董若琳</t>
  </si>
  <si>
    <t>4.66</t>
  </si>
  <si>
    <t>邓谷</t>
  </si>
  <si>
    <t>李璧杰</t>
  </si>
  <si>
    <t>4.25</t>
  </si>
  <si>
    <t>朱健</t>
  </si>
  <si>
    <t>4.06</t>
  </si>
  <si>
    <t>杨昭雯</t>
  </si>
  <si>
    <t>4.41</t>
  </si>
  <si>
    <t>韩秉伦</t>
  </si>
  <si>
    <t>汪国栓</t>
  </si>
  <si>
    <t>3.94</t>
  </si>
  <si>
    <t>蒋祥江</t>
  </si>
  <si>
    <t>姚东阳</t>
  </si>
  <si>
    <t>李战国</t>
  </si>
  <si>
    <t>牙侯鑫</t>
  </si>
  <si>
    <t>姚波</t>
  </si>
  <si>
    <t>4.43</t>
  </si>
  <si>
    <t>杜昊</t>
  </si>
  <si>
    <t>贾焮凯</t>
  </si>
  <si>
    <t>吴嘉乐</t>
  </si>
  <si>
    <t>潘广帅</t>
  </si>
  <si>
    <t>卢伟明</t>
  </si>
  <si>
    <t>宁朝阳</t>
  </si>
  <si>
    <t>3.83</t>
  </si>
  <si>
    <t>项通</t>
  </si>
  <si>
    <t>宁圣迪</t>
  </si>
  <si>
    <t>罗布次仁</t>
  </si>
  <si>
    <t>邢洋洋</t>
  </si>
  <si>
    <t>闫朔</t>
  </si>
  <si>
    <t>张文才</t>
  </si>
  <si>
    <t>4.05</t>
  </si>
  <si>
    <t>朱元彤</t>
  </si>
  <si>
    <t>卢鉴晖</t>
  </si>
  <si>
    <t>黄宇轩</t>
  </si>
  <si>
    <t>何兴昊</t>
  </si>
  <si>
    <t>严顺玺</t>
  </si>
  <si>
    <t>陈鹏飞</t>
  </si>
  <si>
    <t>尤佳</t>
  </si>
  <si>
    <t>环科1701</t>
  </si>
  <si>
    <t>余晋贤</t>
  </si>
  <si>
    <t>冯迪星</t>
  </si>
  <si>
    <t>王璇</t>
  </si>
  <si>
    <t>周艳婷</t>
  </si>
  <si>
    <t>张帅雅</t>
  </si>
  <si>
    <t>徐爽</t>
  </si>
  <si>
    <t>寇诺</t>
  </si>
  <si>
    <t>刘梓彤</t>
  </si>
  <si>
    <t>刘洋</t>
  </si>
  <si>
    <t>于媛媛</t>
  </si>
  <si>
    <t>王俊超</t>
  </si>
  <si>
    <t>邹亚诺</t>
  </si>
  <si>
    <t>陈希</t>
  </si>
  <si>
    <t>赵明琴</t>
  </si>
  <si>
    <t>许志强</t>
  </si>
  <si>
    <t>吴思萌</t>
  </si>
  <si>
    <t>徐凤璟</t>
  </si>
  <si>
    <t>王晓毓</t>
  </si>
  <si>
    <t>周煜文</t>
  </si>
  <si>
    <t>刘若楠</t>
  </si>
  <si>
    <t>尚雨正春</t>
  </si>
  <si>
    <t>蔡永桐</t>
  </si>
  <si>
    <t>李彦欣</t>
  </si>
  <si>
    <t>旦增央金</t>
  </si>
  <si>
    <t>陈英丹</t>
  </si>
  <si>
    <t>胡皓翔</t>
  </si>
  <si>
    <t>马天贵</t>
  </si>
  <si>
    <t>张天祥</t>
  </si>
  <si>
    <t>杜鑫瑜</t>
  </si>
  <si>
    <t>张萍</t>
  </si>
  <si>
    <t>水保1702</t>
  </si>
  <si>
    <t>刘兰敏</t>
  </si>
  <si>
    <t>水保1701</t>
  </si>
  <si>
    <t>邹易</t>
  </si>
  <si>
    <t>水保1703</t>
  </si>
  <si>
    <t>广彗冰</t>
  </si>
  <si>
    <t>张泽瑜</t>
  </si>
  <si>
    <t>别宇静</t>
  </si>
  <si>
    <t>杜琳青</t>
  </si>
  <si>
    <t>周雪彤</t>
  </si>
  <si>
    <t>徐燕莹</t>
  </si>
  <si>
    <t>赵云龙</t>
  </si>
  <si>
    <t>赵雯</t>
  </si>
  <si>
    <t>张珮萱</t>
  </si>
  <si>
    <t>汤晓迪</t>
  </si>
  <si>
    <t>李潼亮</t>
  </si>
  <si>
    <t>敖登</t>
  </si>
  <si>
    <t>刘彦宁</t>
  </si>
  <si>
    <t>张昊</t>
  </si>
  <si>
    <t>安妮</t>
  </si>
  <si>
    <t>孙睿哲</t>
  </si>
  <si>
    <t>赵玉龙</t>
  </si>
  <si>
    <t>陆淑宁</t>
  </si>
  <si>
    <t>胡杭丽</t>
  </si>
  <si>
    <t>贾紫沫</t>
  </si>
  <si>
    <t>雷进田</t>
  </si>
  <si>
    <t>谭滔滔</t>
  </si>
  <si>
    <t>徐瑞</t>
  </si>
  <si>
    <t>王妮婼</t>
  </si>
  <si>
    <t>田婧</t>
  </si>
  <si>
    <t>宋朝阳</t>
  </si>
  <si>
    <t>周思璟</t>
  </si>
  <si>
    <t>李泽森</t>
  </si>
  <si>
    <t>连明慧</t>
  </si>
  <si>
    <t>周家辉</t>
  </si>
  <si>
    <t>孙悦</t>
  </si>
  <si>
    <t>张齐通</t>
  </si>
  <si>
    <t>张童欣</t>
  </si>
  <si>
    <t>杨靖</t>
  </si>
  <si>
    <t>崔玉美</t>
  </si>
  <si>
    <t>袁晨佳</t>
  </si>
  <si>
    <t>高瑞敏</t>
  </si>
  <si>
    <t>揣振东</t>
  </si>
  <si>
    <t>石国燚</t>
  </si>
  <si>
    <t>安苗苗</t>
  </si>
  <si>
    <t>柴雅心</t>
  </si>
  <si>
    <t>陈威光</t>
  </si>
  <si>
    <t>2017010838</t>
  </si>
  <si>
    <t>郝一帆</t>
  </si>
  <si>
    <t>冯明松</t>
  </si>
  <si>
    <t>马亮乾</t>
  </si>
  <si>
    <t>王彦苏</t>
  </si>
  <si>
    <t>孙雨童</t>
  </si>
  <si>
    <t>李澳</t>
  </si>
  <si>
    <t>却淑涵</t>
  </si>
  <si>
    <t>卢昂</t>
  </si>
  <si>
    <t>王崧洧</t>
  </si>
  <si>
    <t>朱奇萌</t>
  </si>
  <si>
    <t>王奕翔</t>
  </si>
  <si>
    <t>满志豪</t>
  </si>
  <si>
    <t>王锦琛</t>
  </si>
  <si>
    <t>郝爽敬</t>
  </si>
  <si>
    <t>拉姆</t>
  </si>
  <si>
    <t>李子琪</t>
  </si>
  <si>
    <t>张根瑞</t>
  </si>
  <si>
    <t>周伟业</t>
  </si>
  <si>
    <t>次仁卓嘎</t>
  </si>
  <si>
    <t>丁新杰</t>
  </si>
  <si>
    <t>虎宁</t>
  </si>
  <si>
    <t>封瑞坤</t>
  </si>
  <si>
    <t>李佳欣</t>
  </si>
  <si>
    <t>王嘉龄</t>
  </si>
  <si>
    <t>孙一梅</t>
  </si>
  <si>
    <t>张一博</t>
  </si>
  <si>
    <t>郑传朋</t>
  </si>
  <si>
    <t>邢北京</t>
  </si>
  <si>
    <t>陈凯睿</t>
  </si>
  <si>
    <t>代文锭</t>
  </si>
  <si>
    <t>胡子渊</t>
  </si>
  <si>
    <t>田杰</t>
  </si>
  <si>
    <t>曾堃晏</t>
  </si>
  <si>
    <t>坤杜孜.艾散</t>
  </si>
  <si>
    <t>赵梓鉴</t>
  </si>
  <si>
    <t>萨德克·克然木</t>
  </si>
  <si>
    <t>唐启洋</t>
  </si>
  <si>
    <t>赵渊哲</t>
  </si>
  <si>
    <t>张小威</t>
  </si>
  <si>
    <t>玉山江·阿卜杜力</t>
  </si>
  <si>
    <t>海日</t>
  </si>
  <si>
    <t>杜春霖</t>
  </si>
  <si>
    <t>托列衮·吐尔多买买提</t>
  </si>
  <si>
    <t>王艺轩</t>
  </si>
  <si>
    <t>资环1701</t>
  </si>
  <si>
    <t>张慕欣</t>
  </si>
  <si>
    <t>资环1702</t>
  </si>
  <si>
    <t>温新</t>
  </si>
  <si>
    <t>罗一诺</t>
  </si>
  <si>
    <t>黎佳慧</t>
  </si>
  <si>
    <t>陈雪瑶</t>
  </si>
  <si>
    <t>邱天逸</t>
  </si>
  <si>
    <t>曲婷</t>
  </si>
  <si>
    <t>祝慧</t>
  </si>
  <si>
    <t>蔡军</t>
  </si>
  <si>
    <t>席梦宁</t>
  </si>
  <si>
    <t>薛欣</t>
  </si>
  <si>
    <t>陈玉萌</t>
  </si>
  <si>
    <t>冯冰聪</t>
  </si>
  <si>
    <t>黎思岑</t>
  </si>
  <si>
    <t>王馨</t>
  </si>
  <si>
    <t>刘吴穗青</t>
  </si>
  <si>
    <t>宫欢</t>
  </si>
  <si>
    <t>马田</t>
  </si>
  <si>
    <t>贝琪</t>
  </si>
  <si>
    <t>巴禹</t>
  </si>
  <si>
    <t>张宏宇</t>
  </si>
  <si>
    <t>李涛</t>
  </si>
  <si>
    <t>万小楠</t>
  </si>
  <si>
    <t>高玉</t>
  </si>
  <si>
    <t>吴金岷</t>
  </si>
  <si>
    <t>寇心悦</t>
  </si>
  <si>
    <t>2017011263</t>
  </si>
  <si>
    <t>王江宇卓</t>
  </si>
  <si>
    <t>郝家璇</t>
  </si>
  <si>
    <t>孙梦晴</t>
  </si>
  <si>
    <t>王钧钰</t>
  </si>
  <si>
    <t>胡敏</t>
  </si>
  <si>
    <t>黄国章</t>
  </si>
  <si>
    <t>郭莉</t>
  </si>
  <si>
    <t>白轶伟</t>
  </si>
  <si>
    <t>赵仁远</t>
  </si>
  <si>
    <t>吕雨萱</t>
  </si>
  <si>
    <t>李苏澄</t>
  </si>
  <si>
    <t>侯佳贵</t>
  </si>
  <si>
    <t>刘子琦</t>
  </si>
  <si>
    <t>王李明</t>
  </si>
  <si>
    <t>赵朵茜</t>
  </si>
  <si>
    <t>赵柚楠</t>
  </si>
  <si>
    <t>江伟丞</t>
  </si>
  <si>
    <t>张召阳</t>
  </si>
  <si>
    <t>黎宇洋</t>
  </si>
  <si>
    <t>张墨杨</t>
  </si>
  <si>
    <t>涂凯鑫</t>
  </si>
  <si>
    <t>王甜甜</t>
  </si>
  <si>
    <t>王政艺</t>
  </si>
  <si>
    <t>文思捷</t>
  </si>
  <si>
    <t>周环屿</t>
  </si>
  <si>
    <t>杨东明</t>
  </si>
  <si>
    <t>田飞</t>
  </si>
  <si>
    <t>卢礼超</t>
  </si>
  <si>
    <t>2018011905</t>
  </si>
  <si>
    <t>刘子怡</t>
  </si>
  <si>
    <t>地信1801</t>
  </si>
  <si>
    <t>2018011937</t>
  </si>
  <si>
    <t>王睿</t>
  </si>
  <si>
    <t>2018011970</t>
  </si>
  <si>
    <t>牟湘宁</t>
  </si>
  <si>
    <t>地信1802</t>
  </si>
  <si>
    <t>2018011903</t>
  </si>
  <si>
    <t>姜海晨</t>
  </si>
  <si>
    <t>2018011933</t>
  </si>
  <si>
    <t>申小凡</t>
  </si>
  <si>
    <t>2018011945</t>
  </si>
  <si>
    <t>田茜</t>
  </si>
  <si>
    <t>2018011972</t>
  </si>
  <si>
    <t>张杰琳</t>
  </si>
  <si>
    <t>2018011947</t>
  </si>
  <si>
    <t>张博轩</t>
  </si>
  <si>
    <t>2018011918</t>
  </si>
  <si>
    <t>张浡</t>
  </si>
  <si>
    <t>2018011942</t>
  </si>
  <si>
    <t>彭晓蕾</t>
  </si>
  <si>
    <t>2018011975</t>
  </si>
  <si>
    <t>高晓玉</t>
  </si>
  <si>
    <t>2018011969</t>
  </si>
  <si>
    <t>刘函</t>
  </si>
  <si>
    <t>2018011893</t>
  </si>
  <si>
    <t>周述鹏</t>
  </si>
  <si>
    <t>2018011913</t>
  </si>
  <si>
    <t>刘笑菲</t>
  </si>
  <si>
    <t>2018011963</t>
  </si>
  <si>
    <t>许紫含</t>
  </si>
  <si>
    <t>2018011976</t>
  </si>
  <si>
    <t>郭文静</t>
  </si>
  <si>
    <t>2018011927</t>
  </si>
  <si>
    <t>向昊黎</t>
  </si>
  <si>
    <t>2018011906</t>
  </si>
  <si>
    <t>郭一铭</t>
  </si>
  <si>
    <t>2018011923</t>
  </si>
  <si>
    <t>陶申澳</t>
  </si>
  <si>
    <t>2018011931</t>
  </si>
  <si>
    <t>路沛臻</t>
  </si>
  <si>
    <t>2018011929</t>
  </si>
  <si>
    <t>何亚昌</t>
  </si>
  <si>
    <t>2018010266</t>
  </si>
  <si>
    <t>唐溶荟</t>
  </si>
  <si>
    <t>2018011965</t>
  </si>
  <si>
    <t>程盈盈</t>
  </si>
  <si>
    <t>2018011926</t>
  </si>
  <si>
    <t>唐国强</t>
  </si>
  <si>
    <t>2018011939</t>
  </si>
  <si>
    <t>郭潇侠</t>
  </si>
  <si>
    <t>2018011952</t>
  </si>
  <si>
    <t>王嘉铭</t>
  </si>
  <si>
    <t>2018011950</t>
  </si>
  <si>
    <t>陈教琦</t>
  </si>
  <si>
    <t>2018011973</t>
  </si>
  <si>
    <t>廖淑芳</t>
  </si>
  <si>
    <t>2018011964</t>
  </si>
  <si>
    <t>李雨辉</t>
  </si>
  <si>
    <t>2018011887</t>
  </si>
  <si>
    <t>熊峰</t>
  </si>
  <si>
    <t>2018011966</t>
  </si>
  <si>
    <t>孙怡飞</t>
  </si>
  <si>
    <t>2018011915</t>
  </si>
  <si>
    <t>高演辰</t>
  </si>
  <si>
    <t>2018011953</t>
  </si>
  <si>
    <t>王瀚若</t>
  </si>
  <si>
    <t>2018011962</t>
  </si>
  <si>
    <t>郑佳乐</t>
  </si>
  <si>
    <t>2018011928</t>
  </si>
  <si>
    <t>景清雷</t>
  </si>
  <si>
    <t>2018011961</t>
  </si>
  <si>
    <t>杨家毅</t>
  </si>
  <si>
    <t>2018011912</t>
  </si>
  <si>
    <t>尹本酥</t>
  </si>
  <si>
    <t>2018011892</t>
  </si>
  <si>
    <t>李辉蔷</t>
  </si>
  <si>
    <t>2018011904</t>
  </si>
  <si>
    <t>连晶晶</t>
  </si>
  <si>
    <t>2018011899</t>
  </si>
  <si>
    <t>张少奇</t>
  </si>
  <si>
    <t>2018011925</t>
  </si>
  <si>
    <t>岑逸川</t>
  </si>
  <si>
    <t>2018011889</t>
  </si>
  <si>
    <t>肖贵龙</t>
  </si>
  <si>
    <t>2018011968</t>
  </si>
  <si>
    <t>吕沂琳</t>
  </si>
  <si>
    <t>2018011967</t>
  </si>
  <si>
    <t>张佳瑛</t>
  </si>
  <si>
    <t>2018011921</t>
  </si>
  <si>
    <t>权佳龙</t>
  </si>
  <si>
    <t>2018011890</t>
  </si>
  <si>
    <t>郑智煜</t>
  </si>
  <si>
    <t>2018011959</t>
  </si>
  <si>
    <t>赵航</t>
  </si>
  <si>
    <t>2018011917</t>
  </si>
  <si>
    <t>喻健</t>
  </si>
  <si>
    <t>2018011971</t>
  </si>
  <si>
    <t>孙妤绮</t>
  </si>
  <si>
    <t>2018011896</t>
  </si>
  <si>
    <t>管漾</t>
  </si>
  <si>
    <t>2018011885</t>
  </si>
  <si>
    <t>2018011891</t>
  </si>
  <si>
    <t>吕良冬</t>
  </si>
  <si>
    <t>2018011900</t>
  </si>
  <si>
    <t>彭帅源</t>
  </si>
  <si>
    <t>2018011648</t>
  </si>
  <si>
    <t>王钊</t>
  </si>
  <si>
    <t>2018011907</t>
  </si>
  <si>
    <t>孙理维</t>
  </si>
  <si>
    <t>2018010620</t>
  </si>
  <si>
    <t>王嘉欣</t>
  </si>
  <si>
    <t>党荣元</t>
  </si>
  <si>
    <t>2018011920</t>
  </si>
  <si>
    <t>王佳楠</t>
  </si>
  <si>
    <t>2018011948</t>
  </si>
  <si>
    <t>杨荣磊</t>
  </si>
  <si>
    <t>2018011894</t>
  </si>
  <si>
    <t>王博宇</t>
  </si>
  <si>
    <t>2018011957</t>
  </si>
  <si>
    <t>骆浩</t>
  </si>
  <si>
    <t>2018011955</t>
  </si>
  <si>
    <t>杨轩</t>
  </si>
  <si>
    <t>牛之祥</t>
  </si>
  <si>
    <t>水保1801</t>
  </si>
  <si>
    <t>李泽霖</t>
  </si>
  <si>
    <t>水保1803</t>
  </si>
  <si>
    <t>陈晓玉</t>
  </si>
  <si>
    <t>宋佳</t>
  </si>
  <si>
    <t>张新宇</t>
  </si>
  <si>
    <t>彭佩佩</t>
  </si>
  <si>
    <t>杨洲</t>
  </si>
  <si>
    <t>袁晨阳</t>
  </si>
  <si>
    <t>水保1802</t>
  </si>
  <si>
    <t>廖东亮</t>
  </si>
  <si>
    <t>付世琳</t>
  </si>
  <si>
    <t>胡文韬</t>
  </si>
  <si>
    <t>董媛媛</t>
  </si>
  <si>
    <t>曹佳</t>
  </si>
  <si>
    <t>王雪姣</t>
  </si>
  <si>
    <t>蔡泽康</t>
  </si>
  <si>
    <t>李夏浩祺</t>
  </si>
  <si>
    <t>唐堃</t>
  </si>
  <si>
    <t>张禹</t>
  </si>
  <si>
    <t>晏梓然</t>
  </si>
  <si>
    <t>唐海洋</t>
  </si>
  <si>
    <t>余倩</t>
  </si>
  <si>
    <t>韦有程</t>
  </si>
  <si>
    <t>陈圆佳</t>
  </si>
  <si>
    <t>张睿惇</t>
  </si>
  <si>
    <t>马璐璐</t>
  </si>
  <si>
    <t>徐肖阳</t>
  </si>
  <si>
    <t>张浩林</t>
  </si>
  <si>
    <t>朱妮</t>
  </si>
  <si>
    <t>王艳辉</t>
  </si>
  <si>
    <t>8.90</t>
  </si>
  <si>
    <t>6.03</t>
  </si>
  <si>
    <t>杨广</t>
  </si>
  <si>
    <t>杨琳祥</t>
  </si>
  <si>
    <t>张自炫</t>
  </si>
  <si>
    <t>杨明月</t>
  </si>
  <si>
    <t>刘青竹</t>
  </si>
  <si>
    <t>张鹏</t>
  </si>
  <si>
    <t>尤瑞强</t>
  </si>
  <si>
    <t>刘文谨</t>
  </si>
  <si>
    <t>郭雯娴</t>
  </si>
  <si>
    <t>冯娟龙</t>
  </si>
  <si>
    <t>白洁</t>
  </si>
  <si>
    <t>李东原</t>
  </si>
  <si>
    <t>王依婷</t>
  </si>
  <si>
    <t>赵玉泉</t>
  </si>
  <si>
    <t>张志刚</t>
  </si>
  <si>
    <t>黄昊秦</t>
  </si>
  <si>
    <t>张智健</t>
  </si>
  <si>
    <t>周子榆</t>
  </si>
  <si>
    <t>李佳璐</t>
  </si>
  <si>
    <t>王文婧</t>
  </si>
  <si>
    <t>秦夏扬</t>
  </si>
  <si>
    <t>牟泽锴</t>
  </si>
  <si>
    <t>张雨萱</t>
  </si>
  <si>
    <t>高巍</t>
  </si>
  <si>
    <t>吴红玥</t>
  </si>
  <si>
    <t>王薇</t>
  </si>
  <si>
    <t>扎西多吉</t>
  </si>
  <si>
    <t>马小凤</t>
  </si>
  <si>
    <t>冯旭</t>
  </si>
  <si>
    <t>韩沛东</t>
  </si>
  <si>
    <t>颉映斌</t>
  </si>
  <si>
    <t>解星星</t>
  </si>
  <si>
    <t>王达未</t>
  </si>
  <si>
    <t>霍少峰</t>
  </si>
  <si>
    <t>黄燕晖</t>
  </si>
  <si>
    <t>惠如则</t>
  </si>
  <si>
    <t>片多</t>
  </si>
  <si>
    <t>4.37</t>
  </si>
  <si>
    <t>张冉</t>
  </si>
  <si>
    <t>艾旭城</t>
  </si>
  <si>
    <t>梁可</t>
  </si>
  <si>
    <t>李冀</t>
  </si>
  <si>
    <t>李海科</t>
  </si>
  <si>
    <t>唐子茜</t>
  </si>
  <si>
    <t>李彤彤</t>
  </si>
  <si>
    <t>马一帆</t>
  </si>
  <si>
    <t>邱雪静</t>
  </si>
  <si>
    <t>黑凯凯</t>
  </si>
  <si>
    <t>吾布里卡斯木·克依木</t>
  </si>
  <si>
    <t>陈俞池</t>
  </si>
  <si>
    <t>白高阳</t>
  </si>
  <si>
    <t>祁秀丽</t>
  </si>
  <si>
    <t>孙晓东</t>
  </si>
  <si>
    <t>冯瑞皓</t>
  </si>
  <si>
    <t>南琼</t>
  </si>
  <si>
    <t>郭政军</t>
  </si>
  <si>
    <t>黄倩倩</t>
  </si>
  <si>
    <t>杨翔宇</t>
  </si>
  <si>
    <t>刘佩瑶</t>
  </si>
  <si>
    <t>秦欢</t>
  </si>
  <si>
    <t>杨凡</t>
  </si>
  <si>
    <t>王伟</t>
  </si>
  <si>
    <t>吴皓</t>
  </si>
  <si>
    <t>惠铎轩</t>
  </si>
  <si>
    <t>晁铮</t>
  </si>
  <si>
    <t>刘艺文</t>
  </si>
  <si>
    <t>资环1802</t>
  </si>
  <si>
    <t>滕卓然</t>
  </si>
  <si>
    <t>廖茂园</t>
  </si>
  <si>
    <t>资环1801</t>
  </si>
  <si>
    <t>高闻哲</t>
  </si>
  <si>
    <t>甄乐铭</t>
  </si>
  <si>
    <t>张澜</t>
  </si>
  <si>
    <t>陈雪</t>
  </si>
  <si>
    <t>彭紫怡</t>
  </si>
  <si>
    <t>代清阳</t>
  </si>
  <si>
    <t>佘文婷</t>
  </si>
  <si>
    <t>邓永玺</t>
  </si>
  <si>
    <t>蒋源仁</t>
  </si>
  <si>
    <t>苟燕子</t>
  </si>
  <si>
    <t>古一鸣</t>
  </si>
  <si>
    <t>许均泽</t>
  </si>
  <si>
    <t>陈娟</t>
  </si>
  <si>
    <t>王开</t>
  </si>
  <si>
    <t>丁钰新</t>
  </si>
  <si>
    <t>张爱京</t>
  </si>
  <si>
    <t>吴文琪</t>
  </si>
  <si>
    <t>苟聪</t>
  </si>
  <si>
    <t>费建坪</t>
  </si>
  <si>
    <t>周知宇</t>
  </si>
  <si>
    <t>冯国良</t>
  </si>
  <si>
    <t>王亚东</t>
  </si>
  <si>
    <t>刘芊</t>
  </si>
  <si>
    <t>伍玲婷</t>
  </si>
  <si>
    <t>唐鸿浩</t>
  </si>
  <si>
    <t>林炜智</t>
  </si>
  <si>
    <t>刘宇旗</t>
  </si>
  <si>
    <t>孙斌</t>
  </si>
  <si>
    <t>陈智灵</t>
  </si>
  <si>
    <t>张芝涛</t>
  </si>
  <si>
    <t>罗琦</t>
  </si>
  <si>
    <t>邓淳潆</t>
  </si>
  <si>
    <t>王路平</t>
  </si>
  <si>
    <t>吕嘉坤</t>
  </si>
  <si>
    <t>邓韬</t>
  </si>
  <si>
    <t>高勇</t>
  </si>
  <si>
    <t>相添瀚</t>
  </si>
  <si>
    <t>马金为</t>
  </si>
  <si>
    <t>舒小龙</t>
  </si>
  <si>
    <t>原祺璠</t>
  </si>
  <si>
    <t>高鑫盛</t>
  </si>
  <si>
    <t>冶小华</t>
  </si>
  <si>
    <t>孙艺博</t>
  </si>
  <si>
    <t>雷鸣威</t>
  </si>
  <si>
    <t>邓永琦</t>
  </si>
  <si>
    <t>翁希哲</t>
  </si>
  <si>
    <t>陈佳兴</t>
  </si>
  <si>
    <t>苏奇龙</t>
  </si>
  <si>
    <t>喻柳柳</t>
  </si>
  <si>
    <t>李艳</t>
  </si>
  <si>
    <t>陈朝玮</t>
  </si>
  <si>
    <t>康召</t>
  </si>
  <si>
    <t>环科1801</t>
  </si>
  <si>
    <t>程希文</t>
  </si>
  <si>
    <t>张晓芳</t>
  </si>
  <si>
    <t>赵浩琳</t>
  </si>
  <si>
    <t>丁雨涵</t>
  </si>
  <si>
    <t>展翔宇</t>
  </si>
  <si>
    <t>王兴蕾</t>
  </si>
  <si>
    <t>张艺冉</t>
  </si>
  <si>
    <t>高煜潮</t>
  </si>
  <si>
    <t>贺泽恩</t>
  </si>
  <si>
    <t>燕鹏程</t>
  </si>
  <si>
    <t>郭宸铭</t>
  </si>
  <si>
    <t>高子惟</t>
  </si>
  <si>
    <t>秦雷</t>
  </si>
  <si>
    <t>李舒行</t>
  </si>
  <si>
    <t>陆邵俊</t>
  </si>
  <si>
    <t>刘晨</t>
  </si>
  <si>
    <t>郑丽媛</t>
  </si>
  <si>
    <t>陈素素</t>
  </si>
  <si>
    <t>刘安宁</t>
  </si>
  <si>
    <t>许译文</t>
  </si>
  <si>
    <t>王顺燕</t>
  </si>
  <si>
    <t>赵鹏</t>
  </si>
  <si>
    <t>郝晶新</t>
  </si>
  <si>
    <t>宋俊霖</t>
  </si>
  <si>
    <t>索朗云旦</t>
  </si>
  <si>
    <t>卓玛永宗</t>
  </si>
  <si>
    <t>张帅</t>
  </si>
  <si>
    <t>司田田</t>
  </si>
  <si>
    <t>姚念慈</t>
  </si>
  <si>
    <t>环工1801</t>
  </si>
  <si>
    <t>2018011877</t>
  </si>
  <si>
    <t>蒋恩莉</t>
  </si>
  <si>
    <t>环工1802</t>
  </si>
  <si>
    <t>王晗炜</t>
  </si>
  <si>
    <t>2018011843</t>
  </si>
  <si>
    <t>2018011857</t>
  </si>
  <si>
    <t>赵泽宇</t>
  </si>
  <si>
    <t>刘为</t>
  </si>
  <si>
    <t>2018011871</t>
  </si>
  <si>
    <t>陈坤</t>
  </si>
  <si>
    <t>2018011879</t>
  </si>
  <si>
    <t>谢慧伊</t>
  </si>
  <si>
    <t>黄楠</t>
  </si>
  <si>
    <t>王飞飞</t>
  </si>
  <si>
    <t>2018011701</t>
  </si>
  <si>
    <t>罗梦瑶</t>
  </si>
  <si>
    <t>刘佳丽</t>
  </si>
  <si>
    <t>任鹏羽</t>
  </si>
  <si>
    <t>2018011874</t>
  </si>
  <si>
    <t>赵珂悦</t>
  </si>
  <si>
    <t>2018011818</t>
  </si>
  <si>
    <t>李昱童</t>
  </si>
  <si>
    <t>2018011872</t>
  </si>
  <si>
    <t>张荣</t>
  </si>
  <si>
    <t>郭正雄</t>
  </si>
  <si>
    <t>谭添才</t>
  </si>
  <si>
    <t>2018011878</t>
  </si>
  <si>
    <t>籍艺鑫</t>
  </si>
  <si>
    <t>张雪静</t>
  </si>
  <si>
    <t>房玥汝</t>
  </si>
  <si>
    <t>王子辰</t>
  </si>
  <si>
    <t>孙娜</t>
  </si>
  <si>
    <t>2018011180</t>
  </si>
  <si>
    <t>王屹涵</t>
  </si>
  <si>
    <t>2018011850</t>
  </si>
  <si>
    <t>王古月</t>
  </si>
  <si>
    <t>2018011873</t>
  </si>
  <si>
    <t>王子琳</t>
  </si>
  <si>
    <t>李哲</t>
  </si>
  <si>
    <t>2018011796</t>
  </si>
  <si>
    <t>和凯云</t>
  </si>
  <si>
    <t>陈稳</t>
  </si>
  <si>
    <t>毛梓扬</t>
  </si>
  <si>
    <t>许春艳</t>
  </si>
  <si>
    <t>汤珂</t>
  </si>
  <si>
    <t>李逸伦</t>
  </si>
  <si>
    <t>2018011860</t>
  </si>
  <si>
    <t>吴维隆</t>
  </si>
  <si>
    <t>2018011864</t>
  </si>
  <si>
    <t>齐伟栋</t>
  </si>
  <si>
    <t>余晓兰</t>
  </si>
  <si>
    <t>2018013911</t>
  </si>
  <si>
    <t>胡园苑</t>
  </si>
  <si>
    <t>田雯靓</t>
  </si>
  <si>
    <t>张海宇</t>
  </si>
  <si>
    <t>2018011868</t>
  </si>
  <si>
    <t>刘礼博</t>
  </si>
  <si>
    <t>黄腾逸</t>
  </si>
  <si>
    <t>任贤</t>
  </si>
  <si>
    <t>2018011869</t>
  </si>
  <si>
    <t>冯少宣</t>
  </si>
  <si>
    <t>2018011862</t>
  </si>
  <si>
    <t>刘俊汐</t>
  </si>
  <si>
    <t>2018011866</t>
  </si>
  <si>
    <t>郭智强</t>
  </si>
  <si>
    <t>孙宇翔</t>
  </si>
  <si>
    <t>2018011823</t>
  </si>
  <si>
    <t>严晓霞</t>
  </si>
  <si>
    <t>赵熙玲</t>
  </si>
  <si>
    <t>2018010246</t>
  </si>
  <si>
    <t>刘通</t>
  </si>
  <si>
    <t>2018011859</t>
  </si>
  <si>
    <t>赵益墨</t>
  </si>
  <si>
    <t>郭宇航</t>
  </si>
  <si>
    <t>高雨汐</t>
  </si>
  <si>
    <t>2018011797</t>
  </si>
  <si>
    <t>吴明俣</t>
  </si>
  <si>
    <t>杨秋钰</t>
  </si>
  <si>
    <t>郭鹏</t>
  </si>
  <si>
    <t>2018011799</t>
  </si>
  <si>
    <t>周康</t>
  </si>
  <si>
    <t>张语霄</t>
  </si>
  <si>
    <t>2018011808</t>
  </si>
  <si>
    <t>李先铣</t>
  </si>
  <si>
    <t>2018011814</t>
  </si>
  <si>
    <t>李昕仪</t>
  </si>
  <si>
    <t>2018011856</t>
  </si>
  <si>
    <t>王琮瑜</t>
  </si>
  <si>
    <t>陈顺江</t>
  </si>
  <si>
    <t>马腾飞</t>
  </si>
  <si>
    <t>2018011812</t>
  </si>
  <si>
    <t>熊哲晰</t>
  </si>
  <si>
    <t>余思玉</t>
  </si>
  <si>
    <t>地规1801</t>
  </si>
  <si>
    <t>杨雨萌</t>
  </si>
  <si>
    <t>陈羿辰</t>
  </si>
  <si>
    <t>汪楷</t>
  </si>
  <si>
    <t>黄小妹</t>
  </si>
  <si>
    <t>周晓涵</t>
  </si>
  <si>
    <t>岳蓉</t>
  </si>
  <si>
    <t>刘治远</t>
  </si>
  <si>
    <t>许佳琳</t>
  </si>
  <si>
    <t>程玲玲</t>
  </si>
  <si>
    <t>李欣愉</t>
  </si>
  <si>
    <t>周也琛</t>
  </si>
  <si>
    <t>梁琼丹</t>
  </si>
  <si>
    <t>郑彬凯</t>
  </si>
  <si>
    <t>郑自衡</t>
  </si>
  <si>
    <t>王晗声</t>
  </si>
  <si>
    <t>周子皓</t>
  </si>
  <si>
    <t>胡启明</t>
  </si>
  <si>
    <t>杜家辉</t>
  </si>
  <si>
    <t>李雪儿</t>
  </si>
  <si>
    <t>刘宇诺</t>
  </si>
  <si>
    <t>郭乐乐</t>
  </si>
  <si>
    <t>米龙</t>
  </si>
  <si>
    <t>张梦晨</t>
  </si>
  <si>
    <t>罗贵文</t>
  </si>
  <si>
    <t>2018011936</t>
  </si>
  <si>
    <t>石沁凡</t>
  </si>
  <si>
    <t>董智豪</t>
  </si>
  <si>
    <t>安啟明</t>
  </si>
  <si>
    <t>李修远</t>
  </si>
  <si>
    <t>张怡宁</t>
  </si>
  <si>
    <t>地信1901</t>
  </si>
  <si>
    <t>宋云丽</t>
  </si>
  <si>
    <t>严长超</t>
  </si>
  <si>
    <t>朱凯元</t>
  </si>
  <si>
    <t>朱琳</t>
  </si>
  <si>
    <t>张子玉</t>
  </si>
  <si>
    <t>张可妍</t>
  </si>
  <si>
    <t>高驭洋</t>
  </si>
  <si>
    <t>魏靖轩</t>
  </si>
  <si>
    <t>孙佳雨</t>
  </si>
  <si>
    <t>周传龙</t>
  </si>
  <si>
    <t>李婷</t>
  </si>
  <si>
    <t>周瑞伟</t>
  </si>
  <si>
    <t>严云籍</t>
  </si>
  <si>
    <t>张宇轩</t>
  </si>
  <si>
    <t>彭浩宇</t>
  </si>
  <si>
    <t>杨成文</t>
  </si>
  <si>
    <t>李大飞</t>
  </si>
  <si>
    <t>韩东廷</t>
  </si>
  <si>
    <t>陶荣</t>
  </si>
  <si>
    <t>何倩</t>
  </si>
  <si>
    <t>李欣</t>
  </si>
  <si>
    <t>房勃君</t>
  </si>
  <si>
    <t>赵荣乾</t>
  </si>
  <si>
    <t>肖永超</t>
  </si>
  <si>
    <t>刘勇</t>
  </si>
  <si>
    <t>高赫</t>
  </si>
  <si>
    <t>林源旺</t>
  </si>
  <si>
    <t>2019011738</t>
  </si>
  <si>
    <t>胡恩典</t>
  </si>
  <si>
    <t>环工类1904</t>
  </si>
  <si>
    <t>2019011681</t>
  </si>
  <si>
    <t>魏雨晨</t>
  </si>
  <si>
    <t>环工类1902</t>
  </si>
  <si>
    <t>2019011739</t>
  </si>
  <si>
    <t>王宇凡</t>
  </si>
  <si>
    <t>黄千恩</t>
  </si>
  <si>
    <t>环工类1901</t>
  </si>
  <si>
    <t>2019011693</t>
  </si>
  <si>
    <t>张鑫鹏</t>
  </si>
  <si>
    <t>陈嘉雯</t>
  </si>
  <si>
    <t>环工类1903</t>
  </si>
  <si>
    <t>2019011675</t>
  </si>
  <si>
    <t>于泳</t>
  </si>
  <si>
    <t>陆美倩</t>
  </si>
  <si>
    <t>杜运田</t>
  </si>
  <si>
    <t>2019011683</t>
  </si>
  <si>
    <t>张普兴</t>
  </si>
  <si>
    <t>郝靳晔</t>
  </si>
  <si>
    <t>2019011696</t>
  </si>
  <si>
    <t>梁嘉良</t>
  </si>
  <si>
    <t>陈国华</t>
  </si>
  <si>
    <t>肖文琰</t>
  </si>
  <si>
    <t>李蓉</t>
  </si>
  <si>
    <t>穆慧智</t>
  </si>
  <si>
    <t>王宇霏</t>
  </si>
  <si>
    <t>2019011694</t>
  </si>
  <si>
    <t>郭章玺</t>
  </si>
  <si>
    <t>闫程赫</t>
  </si>
  <si>
    <t>2019011730</t>
  </si>
  <si>
    <t>马语晗</t>
  </si>
  <si>
    <t>刘伊卓</t>
  </si>
  <si>
    <t>饶淼媛</t>
  </si>
  <si>
    <t>郑雪杉</t>
  </si>
  <si>
    <t>2019011728</t>
  </si>
  <si>
    <t>陈子怡</t>
  </si>
  <si>
    <t>尹业然</t>
  </si>
  <si>
    <t>2019011676</t>
  </si>
  <si>
    <t>郭倩</t>
  </si>
  <si>
    <t>汪鑫</t>
  </si>
  <si>
    <t>张俊欣</t>
  </si>
  <si>
    <t>2019011672</t>
  </si>
  <si>
    <t>刘若辰</t>
  </si>
  <si>
    <t>2019011691</t>
  </si>
  <si>
    <t>张智勃</t>
  </si>
  <si>
    <t>唐婵</t>
  </si>
  <si>
    <t>2019011688</t>
  </si>
  <si>
    <t>潘致知</t>
  </si>
  <si>
    <t>覃琦媛</t>
  </si>
  <si>
    <t>2019011695</t>
  </si>
  <si>
    <t>唐雨嘉</t>
  </si>
  <si>
    <t>王坜帆</t>
  </si>
  <si>
    <t>樊子琪</t>
  </si>
  <si>
    <t>2019011690</t>
  </si>
  <si>
    <t>苏梦豪</t>
  </si>
  <si>
    <t>2019011727</t>
  </si>
  <si>
    <t>蔡仪佳</t>
  </si>
  <si>
    <t>张子怡</t>
  </si>
  <si>
    <t>2019011754</t>
  </si>
  <si>
    <t>魏立韬</t>
  </si>
  <si>
    <t>2019011752</t>
  </si>
  <si>
    <t>周达仁</t>
  </si>
  <si>
    <t>王雨璠</t>
  </si>
  <si>
    <t>2019011682</t>
  </si>
  <si>
    <t>魏鑫元</t>
  </si>
  <si>
    <t>阴晓晖</t>
  </si>
  <si>
    <t>2019011732</t>
  </si>
  <si>
    <t>王妍</t>
  </si>
  <si>
    <t>2019011669</t>
  </si>
  <si>
    <t>周津伊</t>
  </si>
  <si>
    <t>2019011684</t>
  </si>
  <si>
    <t>杨奥然</t>
  </si>
  <si>
    <t>吴迈航</t>
  </si>
  <si>
    <t>王小龙</t>
  </si>
  <si>
    <t>何睿</t>
  </si>
  <si>
    <t>2019011674</t>
  </si>
  <si>
    <t>宣如月</t>
  </si>
  <si>
    <t>任智平</t>
  </si>
  <si>
    <t>钟梦杰</t>
  </si>
  <si>
    <t>2019011751</t>
  </si>
  <si>
    <t>张一鸣</t>
  </si>
  <si>
    <t>2019011668</t>
  </si>
  <si>
    <t>武欣童</t>
  </si>
  <si>
    <t>2019011733</t>
  </si>
  <si>
    <t>张安琪</t>
  </si>
  <si>
    <t>2019011671</t>
  </si>
  <si>
    <t>金学萍</t>
  </si>
  <si>
    <t>陈相霖</t>
  </si>
  <si>
    <t>环工1903班</t>
  </si>
  <si>
    <t>2019011731</t>
  </si>
  <si>
    <t>赵文佳</t>
  </si>
  <si>
    <t>2019011678</t>
  </si>
  <si>
    <t>石雨平</t>
  </si>
  <si>
    <t>2019011753</t>
  </si>
  <si>
    <t>杨然</t>
  </si>
  <si>
    <t>江蕙林</t>
  </si>
  <si>
    <t>2019011670</t>
  </si>
  <si>
    <t>白林洁</t>
  </si>
  <si>
    <t>2019011749</t>
  </si>
  <si>
    <t>张浩源</t>
  </si>
  <si>
    <t>2019011747</t>
  </si>
  <si>
    <t>张泰硕</t>
  </si>
  <si>
    <t>2019011743</t>
  </si>
  <si>
    <t>潘思成</t>
  </si>
  <si>
    <t>2019011735</t>
  </si>
  <si>
    <t>祁旻洁</t>
  </si>
  <si>
    <t>王忠旺</t>
  </si>
  <si>
    <t>2019011667</t>
  </si>
  <si>
    <t>赵方绮</t>
  </si>
  <si>
    <t>2019011729</t>
  </si>
  <si>
    <t>马源</t>
  </si>
  <si>
    <t>2019011734</t>
  </si>
  <si>
    <t>刘诗雨</t>
  </si>
  <si>
    <t>2019011687</t>
  </si>
  <si>
    <t>刘高源</t>
  </si>
  <si>
    <t>黄孝赟</t>
  </si>
  <si>
    <t>2019011755</t>
  </si>
  <si>
    <t>袁文军</t>
  </si>
  <si>
    <t>杨静丹</t>
  </si>
  <si>
    <t>吴金梦</t>
  </si>
  <si>
    <t>2019011745</t>
  </si>
  <si>
    <t>秦浩航</t>
  </si>
  <si>
    <t>唐浩源</t>
  </si>
  <si>
    <t>张羽童</t>
  </si>
  <si>
    <t>2019011744</t>
  </si>
  <si>
    <t>江才罗布</t>
  </si>
  <si>
    <t>皮天宇</t>
  </si>
  <si>
    <t>王奥伟</t>
  </si>
  <si>
    <t>2019011746</t>
  </si>
  <si>
    <t>朱星宇</t>
  </si>
  <si>
    <t>丁旦东</t>
  </si>
  <si>
    <t>井垚</t>
  </si>
  <si>
    <t>2019011677</t>
  </si>
  <si>
    <t>刘曼</t>
  </si>
  <si>
    <t>2019011673</t>
  </si>
  <si>
    <t>雷发丹</t>
  </si>
  <si>
    <t>2019011692</t>
  </si>
  <si>
    <t>何义文</t>
  </si>
  <si>
    <t>2019011741</t>
  </si>
  <si>
    <t>纪羽</t>
  </si>
  <si>
    <t>曲宗旺姆</t>
  </si>
  <si>
    <t>文泽华</t>
  </si>
  <si>
    <t>阿妮尔</t>
  </si>
  <si>
    <t>张振</t>
  </si>
  <si>
    <t>2019011680</t>
  </si>
  <si>
    <t>赵满怡</t>
  </si>
  <si>
    <t>田芮</t>
  </si>
  <si>
    <t>曹龄月</t>
  </si>
  <si>
    <t>乔海洋</t>
  </si>
  <si>
    <t>2019011679</t>
  </si>
  <si>
    <t>应珊</t>
  </si>
  <si>
    <t>2019011689</t>
  </si>
  <si>
    <t>廖睿邦</t>
  </si>
  <si>
    <t>齐勇皓</t>
  </si>
  <si>
    <t>2019011742</t>
  </si>
  <si>
    <t>王莹</t>
  </si>
  <si>
    <t>兰许阳</t>
  </si>
  <si>
    <t>2019011750</t>
  </si>
  <si>
    <t>任科羽</t>
  </si>
  <si>
    <t>2019011736</t>
  </si>
  <si>
    <t>倪冰</t>
  </si>
  <si>
    <t>张宜清</t>
  </si>
  <si>
    <t>2019011685</t>
  </si>
  <si>
    <t>张博尧</t>
  </si>
  <si>
    <t>宋童心</t>
  </si>
  <si>
    <t>黄文华</t>
  </si>
  <si>
    <t>夏卓</t>
  </si>
  <si>
    <t>2019011748</t>
  </si>
  <si>
    <t>汪生嘉</t>
  </si>
  <si>
    <t>罗皓</t>
  </si>
  <si>
    <t>苏锐钊</t>
  </si>
  <si>
    <t>张雯婧</t>
  </si>
  <si>
    <t>陆俊伊</t>
  </si>
  <si>
    <t>2019011740</t>
  </si>
  <si>
    <t>靳雅妮</t>
  </si>
  <si>
    <t>彭雨云</t>
  </si>
  <si>
    <t>阮宇晨</t>
  </si>
  <si>
    <t>段胜丹</t>
  </si>
  <si>
    <t>水保1902</t>
  </si>
  <si>
    <t>麻悦媛</t>
  </si>
  <si>
    <t>水保1901</t>
  </si>
  <si>
    <t>范鹏飞</t>
  </si>
  <si>
    <t>王佳佳</t>
  </si>
  <si>
    <t>殷泰龙</t>
  </si>
  <si>
    <t>水保1903</t>
  </si>
  <si>
    <t>龙思宇</t>
  </si>
  <si>
    <t>王涵宇</t>
  </si>
  <si>
    <t>王宇</t>
  </si>
  <si>
    <t>谢佳柏</t>
  </si>
  <si>
    <t>吴白玉</t>
  </si>
  <si>
    <t>汪良</t>
  </si>
  <si>
    <t>莫佳佳</t>
  </si>
  <si>
    <t>2019011830</t>
  </si>
  <si>
    <t>于晓</t>
  </si>
  <si>
    <t>童博雅</t>
  </si>
  <si>
    <t>解曼西</t>
  </si>
  <si>
    <t>延楠楠</t>
  </si>
  <si>
    <t>刘丽婷</t>
  </si>
  <si>
    <t>盛翰苑</t>
  </si>
  <si>
    <t>邹庭润</t>
  </si>
  <si>
    <t>唐梓耀</t>
  </si>
  <si>
    <t>曹家仪</t>
  </si>
  <si>
    <t>李叶平</t>
  </si>
  <si>
    <t>王苏</t>
  </si>
  <si>
    <t>梁璇</t>
  </si>
  <si>
    <t>王馨月</t>
  </si>
  <si>
    <t>阿斯马古丽·买合木提</t>
  </si>
  <si>
    <t>陈紫燕</t>
  </si>
  <si>
    <t>高林海</t>
  </si>
  <si>
    <t>邸明婷</t>
  </si>
  <si>
    <t>蒋林珈</t>
  </si>
  <si>
    <t>党嘉熙</t>
  </si>
  <si>
    <t>吴东旭</t>
  </si>
  <si>
    <t>陈文婷</t>
  </si>
  <si>
    <t>翟林博</t>
  </si>
  <si>
    <t>李志凤</t>
  </si>
  <si>
    <t>张调红</t>
  </si>
  <si>
    <t>李欣雨</t>
  </si>
  <si>
    <t>怀冉</t>
  </si>
  <si>
    <t>张诗琦</t>
  </si>
  <si>
    <t>2019011826</t>
  </si>
  <si>
    <t>韩馨慧</t>
  </si>
  <si>
    <t>钟星宇</t>
  </si>
  <si>
    <t>雷雨倩</t>
  </si>
  <si>
    <t>赵家明</t>
  </si>
  <si>
    <t>李金蓓</t>
  </si>
  <si>
    <t>杨贵淇</t>
  </si>
  <si>
    <t>李玲</t>
  </si>
  <si>
    <t>赵书伟</t>
  </si>
  <si>
    <t>刘雨轩</t>
  </si>
  <si>
    <t>王宇琪</t>
  </si>
  <si>
    <t>马晓松</t>
  </si>
  <si>
    <t>冯阁舒</t>
  </si>
  <si>
    <t>李若虹</t>
  </si>
  <si>
    <t>王杰</t>
  </si>
  <si>
    <t>李清华</t>
  </si>
  <si>
    <t>尹子鸣</t>
  </si>
  <si>
    <t>范晓强</t>
  </si>
  <si>
    <t>刘磊</t>
  </si>
  <si>
    <t>张黛怡</t>
  </si>
  <si>
    <t>杨荣竹</t>
  </si>
  <si>
    <t>张子昂</t>
  </si>
  <si>
    <t>嘎加</t>
  </si>
  <si>
    <t>赵成龙</t>
  </si>
  <si>
    <t>张腾飞</t>
  </si>
  <si>
    <t>任思宇</t>
  </si>
  <si>
    <t>张景韬</t>
  </si>
  <si>
    <t>刘璇皓</t>
  </si>
  <si>
    <t>艾则麦提江•艾海提</t>
  </si>
  <si>
    <t>冯朋</t>
  </si>
  <si>
    <t>嘎玛西绕旦增</t>
  </si>
  <si>
    <t>王星奇</t>
  </si>
  <si>
    <t>迪力木拉提·艾合麦提</t>
  </si>
  <si>
    <t>邓步云</t>
  </si>
  <si>
    <t>乐海燕</t>
  </si>
  <si>
    <t>资环1901</t>
  </si>
  <si>
    <t>何康茗</t>
  </si>
  <si>
    <t>苏芷民</t>
  </si>
  <si>
    <t>资环1902</t>
  </si>
  <si>
    <t>张思琦</t>
  </si>
  <si>
    <t>梁凯霖</t>
  </si>
  <si>
    <t>刘子涵</t>
  </si>
  <si>
    <t>方泽钜</t>
  </si>
  <si>
    <t>雷玉婷</t>
  </si>
  <si>
    <t>马浩哲</t>
  </si>
  <si>
    <t>郭润丰</t>
  </si>
  <si>
    <t>童鑫鹏</t>
  </si>
  <si>
    <t>沈锡麟</t>
  </si>
  <si>
    <t>张恒滔</t>
  </si>
  <si>
    <t>陈怡汀</t>
  </si>
  <si>
    <t>李昕</t>
  </si>
  <si>
    <t>马健雄</t>
  </si>
  <si>
    <t>吴岳秀</t>
  </si>
  <si>
    <t>袁倚芳</t>
  </si>
  <si>
    <t>陈宏宇</t>
  </si>
  <si>
    <t>赵超越</t>
  </si>
  <si>
    <t>许永亮</t>
  </si>
  <si>
    <t>史得蓉</t>
  </si>
  <si>
    <t>杨志伟</t>
  </si>
  <si>
    <t>袁云涛</t>
  </si>
  <si>
    <t>王叶帆</t>
  </si>
  <si>
    <t>唐雪</t>
  </si>
  <si>
    <t>李翔宇</t>
  </si>
  <si>
    <t>于润琪</t>
  </si>
  <si>
    <t>张雨彬</t>
  </si>
  <si>
    <t>姚舒译</t>
  </si>
  <si>
    <t>欧畅畅</t>
  </si>
  <si>
    <t>杨婧喧</t>
  </si>
  <si>
    <t>康子桐</t>
  </si>
  <si>
    <t>张家旭</t>
  </si>
  <si>
    <t>王德月</t>
  </si>
  <si>
    <t>黄仪劼</t>
  </si>
  <si>
    <t>邓依楠</t>
  </si>
  <si>
    <t>张震江</t>
  </si>
  <si>
    <t>曾志豪</t>
  </si>
  <si>
    <t>刘军政</t>
  </si>
  <si>
    <t>洪志平</t>
  </si>
  <si>
    <t>德睿</t>
  </si>
  <si>
    <t>郑雨果</t>
  </si>
  <si>
    <t>附件2：</t>
  </si>
  <si>
    <t>2019-2020学年优秀大学生评定结果统计表</t>
  </si>
  <si>
    <t>学院（系）：资源环境学院（盖章）                                领导审核（签名）：                                 制表人（签名）：</t>
  </si>
  <si>
    <t>性别</t>
  </si>
  <si>
    <t>班级</t>
  </si>
  <si>
    <t>女</t>
  </si>
  <si>
    <t>Cai Bohui</t>
  </si>
  <si>
    <t>男</t>
  </si>
  <si>
    <t>Ma Shaowei</t>
  </si>
  <si>
    <t>Shao Zixuan</t>
  </si>
  <si>
    <t>Jiang Shiyu</t>
  </si>
  <si>
    <t>Wang Zeyu</t>
  </si>
  <si>
    <t>Li Min</t>
  </si>
  <si>
    <t>Song En</t>
  </si>
  <si>
    <t>Li Jiaqian</t>
  </si>
  <si>
    <t>Xie Jinyu</t>
  </si>
  <si>
    <t xml:space="preserve">Jiang Fan </t>
  </si>
  <si>
    <t xml:space="preserve">You Jia </t>
  </si>
  <si>
    <t xml:space="preserve">Yu Jinxian </t>
  </si>
  <si>
    <t xml:space="preserve">Liu Lanmin </t>
  </si>
  <si>
    <t>Zhang Zeyu</t>
  </si>
  <si>
    <t xml:space="preserve">Zhang Ping </t>
  </si>
  <si>
    <t xml:space="preserve">Guang Huibing </t>
  </si>
  <si>
    <t xml:space="preserve">Du Linqing </t>
  </si>
  <si>
    <t xml:space="preserve">Zou Yi </t>
  </si>
  <si>
    <t xml:space="preserve">Zhou Xuetong </t>
  </si>
  <si>
    <t>Tang Xiaodi</t>
  </si>
  <si>
    <t xml:space="preserve">Wang Yixuan </t>
  </si>
  <si>
    <t xml:space="preserve">Wen Xin </t>
  </si>
  <si>
    <t xml:space="preserve">Zhang Muxin </t>
  </si>
  <si>
    <t>Liu Ziyi</t>
  </si>
  <si>
    <t>Jiang Haichen</t>
  </si>
  <si>
    <t>Wang Rui</t>
  </si>
  <si>
    <t>Mou Xiangning</t>
  </si>
  <si>
    <t>Zhang Jielin</t>
  </si>
  <si>
    <t>Zhang Boxuan</t>
  </si>
  <si>
    <t>Yu Siyu</t>
  </si>
  <si>
    <t>Yang Yumeng</t>
  </si>
  <si>
    <t>Liao Maoyuan</t>
  </si>
  <si>
    <t>Gao Wenzhe</t>
  </si>
  <si>
    <t>Chen Yichen</t>
  </si>
  <si>
    <t>Peng Ziyi</t>
  </si>
  <si>
    <t>Liu Yiwen</t>
  </si>
  <si>
    <t>Teng Zhuoran</t>
  </si>
  <si>
    <t>Zhen Leming</t>
  </si>
  <si>
    <t>Kang Zhao</t>
  </si>
  <si>
    <t>Cheng Xiwen</t>
  </si>
  <si>
    <t>Zhang Xiaofang</t>
  </si>
  <si>
    <t>Yao NianCi</t>
  </si>
  <si>
    <t>Wang HanWei</t>
  </si>
  <si>
    <t>Liu Wei</t>
  </si>
  <si>
    <t>Jiang Enli</t>
  </si>
  <si>
    <t>Zhang Lan</t>
  </si>
  <si>
    <t>Zhao Zeyu</t>
  </si>
  <si>
    <t>Niu Zhixiang</t>
  </si>
  <si>
    <t>Chen Xiaoyu</t>
  </si>
  <si>
    <t>Song Jia</t>
  </si>
  <si>
    <t>Yuan Chenyang</t>
  </si>
  <si>
    <t>Li Zelin</t>
  </si>
  <si>
    <t>Fu Shilin</t>
  </si>
  <si>
    <t>Zhang Yining</t>
  </si>
  <si>
    <t>Song Yunli</t>
  </si>
  <si>
    <t>Yan Changchao</t>
  </si>
  <si>
    <t>Huang Qianen</t>
  </si>
  <si>
    <t>Du Yuntian</t>
  </si>
  <si>
    <t>Hao Jinye</t>
  </si>
  <si>
    <t>Wei Yuchen</t>
  </si>
  <si>
    <t>Zhang Xinpeng</t>
  </si>
  <si>
    <t>Yu Yong</t>
  </si>
  <si>
    <t>Chen Jiawen</t>
  </si>
  <si>
    <t>Lu Meiqian</t>
  </si>
  <si>
    <t>Chen Guohua</t>
  </si>
  <si>
    <t>Hu endian</t>
  </si>
  <si>
    <t>Wang yufan</t>
  </si>
  <si>
    <t>Ma Yueyuan</t>
  </si>
  <si>
    <t>Fan Pengfei</t>
  </si>
  <si>
    <t>Long Siyu</t>
  </si>
  <si>
    <t>Duan Shengdan</t>
  </si>
  <si>
    <t>Wang Jiajia</t>
  </si>
  <si>
    <t>水保193</t>
  </si>
  <si>
    <t>Yin Tailong</t>
  </si>
  <si>
    <t>He Kangming</t>
  </si>
  <si>
    <t>Le Haiyan</t>
  </si>
  <si>
    <t>Su Zhimin</t>
  </si>
  <si>
    <t>附件3：</t>
  </si>
  <si>
    <t>2019-2020学年优秀学生干部评定结果统计表</t>
  </si>
  <si>
    <t>学院（系）：资源环境学院  （盖章）                          领导审核（签名）：                                 制表人（签名）：</t>
  </si>
  <si>
    <t xml:space="preserve">班级   </t>
  </si>
  <si>
    <t xml:space="preserve">Liu Yilin </t>
  </si>
  <si>
    <t xml:space="preserve">Lu Pingda </t>
  </si>
  <si>
    <t xml:space="preserve">Chen Yixun </t>
  </si>
  <si>
    <t>Pan Jianrui</t>
  </si>
  <si>
    <t xml:space="preserve">Hua Zhengdong </t>
  </si>
  <si>
    <t xml:space="preserve">An Ni </t>
  </si>
  <si>
    <t xml:space="preserve">Tang Xiaodi </t>
  </si>
  <si>
    <t xml:space="preserve">Feng Bingcong </t>
  </si>
  <si>
    <t xml:space="preserve">Gong Huan </t>
  </si>
  <si>
    <t>Zhou Shupeng</t>
  </si>
  <si>
    <t>Wang Jiaming</t>
  </si>
  <si>
    <t>Wang Kai</t>
  </si>
  <si>
    <t>Wang Xinglei</t>
  </si>
  <si>
    <t>Yan Ziran</t>
  </si>
  <si>
    <t>Jiang ENli</t>
  </si>
  <si>
    <t>LI Zelin</t>
  </si>
  <si>
    <t>Wang Hanwei</t>
  </si>
  <si>
    <t>Peng Peipei</t>
  </si>
  <si>
    <t>Tang Haiyang</t>
  </si>
  <si>
    <t>Wang Yanhui</t>
  </si>
  <si>
    <t>Shen Xiaofan</t>
  </si>
  <si>
    <t>Tao Shenao</t>
  </si>
  <si>
    <t>Yu Qian</t>
  </si>
  <si>
    <t>Huang Nan</t>
  </si>
  <si>
    <t>Wei Jingxuan</t>
  </si>
  <si>
    <t>Wang Xin</t>
  </si>
  <si>
    <t>Zhang Puxing</t>
  </si>
  <si>
    <t>Wang Yufan</t>
  </si>
  <si>
    <t>Zhang yiming</t>
  </si>
  <si>
    <t>Yan Nannan</t>
  </si>
  <si>
    <t>Zou Tingrun</t>
  </si>
  <si>
    <t>Li Xinyu</t>
  </si>
  <si>
    <t>Liang kai lin</t>
  </si>
  <si>
    <t>Xu Yongliang</t>
  </si>
  <si>
    <t>附件4：</t>
  </si>
  <si>
    <t>2019-2020学年先进班集体评定结果统计表</t>
  </si>
  <si>
    <t>学院（系）：资源环境学院  （盖章）                          领导审核（签名）：                                      制表人（签名）：</t>
  </si>
  <si>
    <t>班级名称</t>
  </si>
  <si>
    <t>班级人数</t>
  </si>
  <si>
    <t>班主任姓名</t>
  </si>
  <si>
    <t>2017级资源环境科学2班</t>
  </si>
  <si>
    <t>李利敏</t>
  </si>
  <si>
    <t>2018级地理信息科学2班</t>
  </si>
  <si>
    <t>刘庆麟</t>
  </si>
  <si>
    <t>2019级地理信息科学1班</t>
  </si>
  <si>
    <t>刘梦云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</si>
</sst>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%"/>
    <numFmt numFmtId="177" formatCode="0_);[Red]\(0\)"/>
    <numFmt numFmtId="178" formatCode="0.00_ "/>
    <numFmt numFmtId="179" formatCode="0.0_ "/>
  </numFmts>
  <fonts count="43">
    <font>
      <sz val="12"/>
      <color theme="1"/>
      <name val="宋体"/>
      <charset val="134"/>
      <scheme val="minor"/>
    </font>
    <font>
      <sz val="12"/>
      <color rgb="FF000000"/>
      <name val="微软雅黑"/>
      <charset val="134"/>
    </font>
    <font>
      <b/>
      <sz val="22"/>
      <color rgb="FF000000"/>
      <name val="微软雅黑"/>
      <charset val="134"/>
    </font>
    <font>
      <b/>
      <sz val="12"/>
      <name val="微软雅黑"/>
      <charset val="134"/>
    </font>
    <font>
      <b/>
      <sz val="12"/>
      <color rgb="FF000000"/>
      <name val="微软雅黑"/>
      <charset val="134"/>
    </font>
    <font>
      <sz val="11"/>
      <color rgb="FF000000"/>
      <name val="微软雅黑"/>
      <charset val="134"/>
    </font>
    <font>
      <sz val="12"/>
      <color theme="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微软雅黑"/>
      <charset val="134"/>
    </font>
    <font>
      <sz val="11"/>
      <color theme="1"/>
      <name val="Microsoft YaHei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sz val="9"/>
      <color theme="1"/>
      <name val="微软雅黑"/>
      <charset val="134"/>
    </font>
    <font>
      <sz val="12"/>
      <name val="微软雅黑"/>
      <charset val="134"/>
    </font>
    <font>
      <b/>
      <sz val="22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name val="Microsoft YaHei"/>
      <charset val="134"/>
    </font>
    <font>
      <sz val="11"/>
      <color rgb="FF36363D"/>
      <name val="微软雅黑"/>
      <charset val="134"/>
    </font>
    <font>
      <sz val="10"/>
      <color theme="1"/>
      <name val="微软雅黑"/>
      <charset val="134"/>
    </font>
    <font>
      <sz val="11"/>
      <name val="宋体"/>
      <charset val="134"/>
      <scheme val="minor"/>
    </font>
    <font>
      <b/>
      <sz val="22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u/>
      <sz val="12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 applyBorder="0">
      <alignment vertical="center"/>
    </xf>
    <xf numFmtId="42" fontId="25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29" borderId="15" applyNumberFormat="0" applyFon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9" borderId="11" applyNumberFormat="0" applyAlignment="0" applyProtection="0">
      <alignment vertical="center"/>
    </xf>
    <xf numFmtId="0" fontId="27" fillId="9" borderId="8" applyNumberFormat="0" applyAlignment="0" applyProtection="0">
      <alignment vertical="center"/>
    </xf>
    <xf numFmtId="0" fontId="40" fillId="26" borderId="14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>
      <protection locked="0"/>
    </xf>
  </cellStyleXfs>
  <cellXfs count="135">
    <xf numFmtId="0" fontId="0" fillId="0" borderId="0" xfId="0">
      <alignment vertical="center"/>
    </xf>
    <xf numFmtId="0" fontId="1" fillId="0" borderId="0" xfId="0" applyNumberFormat="1" applyFont="1" applyAlignment="1">
      <alignment horizontal="left"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0" fillId="0" borderId="0" xfId="0" applyBorder="1">
      <alignment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177" fontId="8" fillId="0" borderId="1" xfId="49" applyNumberFormat="1" applyFont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49" applyFont="1" applyBorder="1" applyAlignment="1" applyProtection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NumberFormat="1" applyFont="1" applyFill="1" applyBorder="1" applyAlignment="1" applyProtection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49" applyFont="1" applyFill="1" applyBorder="1" applyAlignment="1" applyProtection="1">
      <alignment horizontal="center" vertical="center"/>
    </xf>
    <xf numFmtId="0" fontId="10" fillId="0" borderId="1" xfId="49" applyNumberFormat="1" applyFont="1" applyFill="1" applyBorder="1" applyAlignment="1" applyProtection="1">
      <alignment horizontal="center" vertical="center" shrinkToFit="1"/>
    </xf>
    <xf numFmtId="0" fontId="11" fillId="0" borderId="1" xfId="49" applyNumberFormat="1" applyFont="1" applyFill="1" applyBorder="1" applyAlignment="1" applyProtection="1">
      <alignment horizontal="center" vertical="center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distributed"/>
    </xf>
    <xf numFmtId="0" fontId="8" fillId="0" borderId="1" xfId="0" applyFont="1" applyFill="1" applyBorder="1" applyAlignment="1">
      <alignment horizontal="center" vertical="center" shrinkToFit="1"/>
    </xf>
    <xf numFmtId="177" fontId="8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49" applyNumberFormat="1" applyFont="1" applyFill="1" applyBorder="1" applyAlignment="1" applyProtection="1">
      <alignment horizontal="center" vertical="center" shrinkToFit="1"/>
    </xf>
    <xf numFmtId="177" fontId="12" fillId="0" borderId="1" xfId="49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/>
    </xf>
    <xf numFmtId="176" fontId="8" fillId="0" borderId="1" xfId="49" applyNumberFormat="1" applyFont="1" applyBorder="1" applyAlignment="1" applyProtection="1">
      <alignment horizontal="center" vertical="center" wrapText="1"/>
    </xf>
    <xf numFmtId="176" fontId="8" fillId="0" borderId="1" xfId="11" applyNumberFormat="1" applyFont="1" applyBorder="1" applyAlignment="1" applyProtection="1">
      <alignment horizontal="center" vertical="center" wrapText="1"/>
    </xf>
    <xf numFmtId="0" fontId="6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0" fontId="13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6" fillId="0" borderId="1" xfId="0" applyNumberFormat="1" applyFont="1" applyBorder="1" applyAlignment="1">
      <alignment horizontal="left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0" fillId="0" borderId="1" xfId="49" applyFont="1" applyBorder="1" applyAlignment="1" applyProtection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1" xfId="49" applyFont="1" applyFill="1" applyBorder="1" applyAlignment="1" applyProtection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distributed"/>
    </xf>
    <xf numFmtId="0" fontId="17" fillId="0" borderId="2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 shrinkToFit="1"/>
    </xf>
    <xf numFmtId="0" fontId="17" fillId="0" borderId="3" xfId="0" applyNumberFormat="1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shrinkToFit="1"/>
    </xf>
    <xf numFmtId="0" fontId="10" fillId="0" borderId="4" xfId="0" applyNumberFormat="1" applyFont="1" applyFill="1" applyBorder="1" applyAlignment="1">
      <alignment horizontal="center" vertical="center" shrinkToFit="1"/>
    </xf>
    <xf numFmtId="0" fontId="10" fillId="0" borderId="1" xfId="49" applyFont="1" applyFill="1" applyBorder="1" applyAlignment="1" applyProtection="1">
      <alignment horizontal="center" vertical="center" shrinkToFit="1"/>
    </xf>
    <xf numFmtId="0" fontId="10" fillId="0" borderId="4" xfId="0" applyFont="1" applyFill="1" applyBorder="1" applyAlignment="1">
      <alignment horizontal="center" vertical="center" shrinkToFit="1"/>
    </xf>
    <xf numFmtId="0" fontId="6" fillId="0" borderId="0" xfId="0" applyNumberFormat="1" applyFont="1" applyAlignment="1">
      <alignment horizontal="center" vertical="center"/>
    </xf>
    <xf numFmtId="0" fontId="15" fillId="0" borderId="0" xfId="0" applyNumberFormat="1" applyFont="1" applyBorder="1" applyAlignment="1">
      <alignment vertical="center"/>
    </xf>
    <xf numFmtId="0" fontId="15" fillId="0" borderId="0" xfId="0" applyNumberFormat="1" applyFont="1" applyAlignment="1">
      <alignment vertical="center"/>
    </xf>
    <xf numFmtId="176" fontId="10" fillId="0" borderId="1" xfId="1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11" applyNumberFormat="1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8" fillId="0" borderId="0" xfId="0" applyNumberFormat="1" applyFont="1">
      <alignment vertical="center"/>
    </xf>
    <xf numFmtId="0" fontId="18" fillId="0" borderId="0" xfId="0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11" fillId="0" borderId="7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0" fillId="0" borderId="1" xfId="0" applyFont="1" applyBorder="1">
      <alignment vertical="center"/>
    </xf>
    <xf numFmtId="0" fontId="2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49" applyFont="1" applyBorder="1" applyAlignment="1" applyProtection="1">
      <alignment horizontal="center" vertical="center" wrapText="1"/>
    </xf>
    <xf numFmtId="49" fontId="3" fillId="0" borderId="1" xfId="49" applyNumberFormat="1" applyFont="1" applyBorder="1" applyAlignment="1" applyProtection="1">
      <alignment horizontal="center" vertical="center" wrapText="1"/>
    </xf>
    <xf numFmtId="179" fontId="3" fillId="0" borderId="1" xfId="49" applyNumberFormat="1" applyFont="1" applyBorder="1" applyAlignment="1" applyProtection="1">
      <alignment horizontal="center" vertical="center" wrapText="1"/>
    </xf>
    <xf numFmtId="0" fontId="10" fillId="0" borderId="1" xfId="49" applyFont="1" applyBorder="1" applyAlignment="1" applyProtection="1">
      <alignment horizontal="center" vertical="center" wrapText="1"/>
    </xf>
    <xf numFmtId="178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>
      <alignment vertical="center"/>
    </xf>
    <xf numFmtId="0" fontId="2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49" applyFont="1" applyFill="1" applyBorder="1" applyAlignment="1" applyProtection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vertical="center"/>
    </xf>
    <xf numFmtId="0" fontId="10" fillId="0" borderId="0" xfId="0" applyNumberFormat="1" applyFont="1" applyAlignment="1">
      <alignment horizontal="center" vertical="center"/>
    </xf>
    <xf numFmtId="178" fontId="10" fillId="0" borderId="1" xfId="49" applyNumberFormat="1" applyFont="1" applyFill="1" applyBorder="1" applyAlignment="1" applyProtection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6" fontId="10" fillId="0" borderId="1" xfId="11" applyNumberFormat="1" applyFont="1" applyFill="1" applyBorder="1" applyAlignment="1" applyProtection="1">
      <alignment horizontal="center" vertical="center" wrapText="1"/>
    </xf>
    <xf numFmtId="177" fontId="10" fillId="0" borderId="1" xfId="49" applyNumberFormat="1" applyFont="1" applyFill="1" applyBorder="1" applyAlignment="1" applyProtection="1">
      <alignment horizontal="center" vertical="center"/>
    </xf>
    <xf numFmtId="176" fontId="10" fillId="0" borderId="1" xfId="11" applyNumberFormat="1" applyFont="1" applyFill="1" applyBorder="1" applyAlignment="1" applyProtection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8" fontId="8" fillId="0" borderId="0" xfId="0" applyNumberFormat="1" applyFont="1" applyFill="1" applyAlignment="1">
      <alignment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178" fontId="8" fillId="0" borderId="0" xfId="0" applyNumberFormat="1" applyFont="1" applyFill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914"/>
  <sheetViews>
    <sheetView zoomScale="90" zoomScaleNormal="90" workbookViewId="0">
      <selection activeCell="O4" sqref="O$1:O$1048576"/>
    </sheetView>
  </sheetViews>
  <sheetFormatPr defaultColWidth="9" defaultRowHeight="14.25"/>
  <cols>
    <col min="1" max="1" width="7.75" customWidth="1"/>
    <col min="2" max="2" width="13.75" customWidth="1"/>
    <col min="3" max="3" width="20.375" customWidth="1"/>
    <col min="4" max="4" width="10.375" customWidth="1"/>
    <col min="5" max="5" width="14.25" customWidth="1"/>
    <col min="6" max="11" width="6.625" customWidth="1"/>
    <col min="12" max="12" width="11" style="108" customWidth="1"/>
    <col min="13" max="14" width="6.625" customWidth="1"/>
    <col min="15" max="15" width="10.25" style="108" customWidth="1"/>
    <col min="16" max="16" width="8.75" customWidth="1"/>
    <col min="17" max="27" width="9.25" customWidth="1"/>
  </cols>
  <sheetData>
    <row r="1" ht="17.25" spans="1:27">
      <c r="A1" s="109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17"/>
      <c r="M1" s="109"/>
      <c r="N1" s="109"/>
      <c r="O1" s="117"/>
      <c r="P1" s="109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</row>
    <row r="2" ht="43.5" customHeight="1" spans="1:27">
      <c r="A2" s="110" t="s">
        <v>1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8"/>
      <c r="M2" s="110"/>
      <c r="N2" s="110"/>
      <c r="O2" s="118"/>
      <c r="P2" s="110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</row>
    <row r="3" ht="30.75" customHeight="1" spans="1:27">
      <c r="A3" s="111" t="s">
        <v>2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9"/>
      <c r="M3" s="111"/>
      <c r="N3" s="111"/>
      <c r="O3" s="119"/>
      <c r="P3" s="111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</row>
    <row r="4" ht="37.5" customHeight="1" spans="1:27">
      <c r="A4" s="112" t="s">
        <v>3</v>
      </c>
      <c r="B4" s="113" t="s">
        <v>4</v>
      </c>
      <c r="C4" s="112" t="s">
        <v>5</v>
      </c>
      <c r="D4" s="112" t="s">
        <v>6</v>
      </c>
      <c r="E4" s="112" t="s">
        <v>7</v>
      </c>
      <c r="F4" s="114" t="s">
        <v>8</v>
      </c>
      <c r="G4" s="114" t="s">
        <v>9</v>
      </c>
      <c r="H4" s="114" t="s">
        <v>10</v>
      </c>
      <c r="I4" s="114" t="s">
        <v>11</v>
      </c>
      <c r="J4" s="112" t="s">
        <v>12</v>
      </c>
      <c r="K4" s="112" t="s">
        <v>13</v>
      </c>
      <c r="L4" s="120" t="s">
        <v>14</v>
      </c>
      <c r="M4" s="112" t="s">
        <v>15</v>
      </c>
      <c r="N4" s="112" t="s">
        <v>16</v>
      </c>
      <c r="O4" s="120" t="s">
        <v>17</v>
      </c>
      <c r="P4" s="112" t="s">
        <v>18</v>
      </c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</row>
    <row r="5" s="104" customFormat="1" ht="16.5" spans="1:27">
      <c r="A5" s="115">
        <v>1</v>
      </c>
      <c r="B5" s="115" t="s">
        <v>19</v>
      </c>
      <c r="C5" s="64" t="s">
        <v>20</v>
      </c>
      <c r="D5" s="64">
        <v>2017</v>
      </c>
      <c r="E5" s="64" t="s">
        <v>21</v>
      </c>
      <c r="F5" s="116">
        <v>9.4</v>
      </c>
      <c r="G5" s="116">
        <v>75.38</v>
      </c>
      <c r="H5" s="116">
        <v>4.49</v>
      </c>
      <c r="I5" s="116">
        <f>F5+G5+H5</f>
        <v>89.27</v>
      </c>
      <c r="J5" s="64">
        <v>1</v>
      </c>
      <c r="K5" s="64">
        <v>33</v>
      </c>
      <c r="L5" s="121">
        <f>J5/K5</f>
        <v>0.0303030303030303</v>
      </c>
      <c r="M5" s="64">
        <v>1</v>
      </c>
      <c r="N5" s="64">
        <v>33</v>
      </c>
      <c r="O5" s="121">
        <f>M5/N5</f>
        <v>0.0303030303030303</v>
      </c>
      <c r="P5" s="66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</row>
    <row r="6" s="104" customFormat="1" ht="16.5" spans="1:27">
      <c r="A6" s="115">
        <v>2</v>
      </c>
      <c r="B6" s="115" t="s">
        <v>22</v>
      </c>
      <c r="C6" s="64" t="s">
        <v>23</v>
      </c>
      <c r="D6" s="64">
        <v>2017</v>
      </c>
      <c r="E6" s="64" t="s">
        <v>21</v>
      </c>
      <c r="F6" s="116">
        <v>8.8</v>
      </c>
      <c r="G6" s="116">
        <v>74.03</v>
      </c>
      <c r="H6" s="116">
        <v>4.25</v>
      </c>
      <c r="I6" s="116">
        <f t="shared" ref="I6:I23" si="0">F6+G6+H6</f>
        <v>87.08</v>
      </c>
      <c r="J6" s="64">
        <v>2</v>
      </c>
      <c r="K6" s="64">
        <v>33</v>
      </c>
      <c r="L6" s="121">
        <f t="shared" ref="L6:L37" si="1">J6/K6</f>
        <v>0.0606060606060606</v>
      </c>
      <c r="M6" s="64">
        <v>2</v>
      </c>
      <c r="N6" s="64">
        <v>33</v>
      </c>
      <c r="O6" s="121">
        <f t="shared" ref="O6:O37" si="2">M6/N6</f>
        <v>0.0606060606060606</v>
      </c>
      <c r="P6" s="66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</row>
    <row r="7" s="104" customFormat="1" ht="16.5" spans="1:27">
      <c r="A7" s="115">
        <v>3</v>
      </c>
      <c r="B7" s="115" t="s">
        <v>24</v>
      </c>
      <c r="C7" s="64" t="s">
        <v>25</v>
      </c>
      <c r="D7" s="64">
        <v>2017</v>
      </c>
      <c r="E7" s="64" t="s">
        <v>21</v>
      </c>
      <c r="F7" s="116">
        <v>9.4</v>
      </c>
      <c r="G7" s="116">
        <v>70.298</v>
      </c>
      <c r="H7" s="116">
        <v>6.864</v>
      </c>
      <c r="I7" s="116">
        <f t="shared" si="0"/>
        <v>86.562</v>
      </c>
      <c r="J7" s="64">
        <v>3</v>
      </c>
      <c r="K7" s="64">
        <v>33</v>
      </c>
      <c r="L7" s="121">
        <f t="shared" si="1"/>
        <v>0.0909090909090909</v>
      </c>
      <c r="M7" s="64">
        <v>3</v>
      </c>
      <c r="N7" s="64">
        <v>33</v>
      </c>
      <c r="O7" s="121">
        <f t="shared" si="2"/>
        <v>0.0909090909090909</v>
      </c>
      <c r="P7" s="66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</row>
    <row r="8" s="104" customFormat="1" ht="16.5" spans="1:27">
      <c r="A8" s="115">
        <v>4</v>
      </c>
      <c r="B8" s="115" t="s">
        <v>26</v>
      </c>
      <c r="C8" s="64" t="s">
        <v>27</v>
      </c>
      <c r="D8" s="64">
        <v>2017</v>
      </c>
      <c r="E8" s="64" t="s">
        <v>21</v>
      </c>
      <c r="F8" s="116">
        <v>9.5</v>
      </c>
      <c r="G8" s="116">
        <v>72.3</v>
      </c>
      <c r="H8" s="116">
        <v>4.58</v>
      </c>
      <c r="I8" s="116">
        <f t="shared" si="0"/>
        <v>86.38</v>
      </c>
      <c r="J8" s="64">
        <v>4</v>
      </c>
      <c r="K8" s="64">
        <v>33</v>
      </c>
      <c r="L8" s="121">
        <f t="shared" si="1"/>
        <v>0.121212121212121</v>
      </c>
      <c r="M8" s="64">
        <v>4</v>
      </c>
      <c r="N8" s="64">
        <v>33</v>
      </c>
      <c r="O8" s="121">
        <f t="shared" si="2"/>
        <v>0.121212121212121</v>
      </c>
      <c r="P8" s="66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</row>
    <row r="9" s="104" customFormat="1" ht="16.5" spans="1:27">
      <c r="A9" s="115">
        <v>5</v>
      </c>
      <c r="B9" s="115" t="s">
        <v>28</v>
      </c>
      <c r="C9" s="64" t="s">
        <v>29</v>
      </c>
      <c r="D9" s="64">
        <v>2017</v>
      </c>
      <c r="E9" s="64" t="s">
        <v>21</v>
      </c>
      <c r="F9" s="116">
        <v>7.9</v>
      </c>
      <c r="G9" s="116">
        <v>71.99</v>
      </c>
      <c r="H9" s="116">
        <v>6.1</v>
      </c>
      <c r="I9" s="116">
        <f t="shared" si="0"/>
        <v>85.99</v>
      </c>
      <c r="J9" s="64">
        <v>5</v>
      </c>
      <c r="K9" s="64">
        <v>33</v>
      </c>
      <c r="L9" s="121">
        <f t="shared" si="1"/>
        <v>0.151515151515152</v>
      </c>
      <c r="M9" s="64">
        <v>5</v>
      </c>
      <c r="N9" s="64">
        <v>33</v>
      </c>
      <c r="O9" s="121">
        <f t="shared" si="2"/>
        <v>0.151515151515152</v>
      </c>
      <c r="P9" s="66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</row>
    <row r="10" s="104" customFormat="1" ht="16.5" spans="1:27">
      <c r="A10" s="115">
        <v>6</v>
      </c>
      <c r="B10" s="115" t="s">
        <v>30</v>
      </c>
      <c r="C10" s="64" t="s">
        <v>31</v>
      </c>
      <c r="D10" s="64">
        <v>2017</v>
      </c>
      <c r="E10" s="64" t="s">
        <v>21</v>
      </c>
      <c r="F10" s="116">
        <v>8.3</v>
      </c>
      <c r="G10" s="116">
        <v>72.366</v>
      </c>
      <c r="H10" s="116">
        <v>4.741</v>
      </c>
      <c r="I10" s="116">
        <f t="shared" si="0"/>
        <v>85.407</v>
      </c>
      <c r="J10" s="64">
        <v>6</v>
      </c>
      <c r="K10" s="64">
        <v>33</v>
      </c>
      <c r="L10" s="121">
        <f t="shared" si="1"/>
        <v>0.181818181818182</v>
      </c>
      <c r="M10" s="64">
        <v>6</v>
      </c>
      <c r="N10" s="64">
        <v>33</v>
      </c>
      <c r="O10" s="121">
        <f t="shared" si="2"/>
        <v>0.181818181818182</v>
      </c>
      <c r="P10" s="66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</row>
    <row r="11" s="104" customFormat="1" ht="16.5" spans="1:27">
      <c r="A11" s="115">
        <v>7</v>
      </c>
      <c r="B11" s="115" t="s">
        <v>32</v>
      </c>
      <c r="C11" s="64" t="s">
        <v>33</v>
      </c>
      <c r="D11" s="64">
        <v>2017</v>
      </c>
      <c r="E11" s="64" t="s">
        <v>21</v>
      </c>
      <c r="F11" s="116">
        <v>9.3</v>
      </c>
      <c r="G11" s="116">
        <v>70.68</v>
      </c>
      <c r="H11" s="116">
        <v>4.96</v>
      </c>
      <c r="I11" s="116">
        <f t="shared" si="0"/>
        <v>84.94</v>
      </c>
      <c r="J11" s="64">
        <v>7</v>
      </c>
      <c r="K11" s="64">
        <v>33</v>
      </c>
      <c r="L11" s="121">
        <f t="shared" si="1"/>
        <v>0.212121212121212</v>
      </c>
      <c r="M11" s="64">
        <v>7</v>
      </c>
      <c r="N11" s="64">
        <v>33</v>
      </c>
      <c r="O11" s="121">
        <f t="shared" si="2"/>
        <v>0.212121212121212</v>
      </c>
      <c r="P11" s="66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</row>
    <row r="12" s="104" customFormat="1" ht="16.5" spans="1:27">
      <c r="A12" s="115">
        <v>8</v>
      </c>
      <c r="B12" s="115" t="s">
        <v>34</v>
      </c>
      <c r="C12" s="64" t="s">
        <v>35</v>
      </c>
      <c r="D12" s="64">
        <v>2017</v>
      </c>
      <c r="E12" s="64" t="s">
        <v>21</v>
      </c>
      <c r="F12" s="116">
        <v>8.8</v>
      </c>
      <c r="G12" s="116">
        <v>70.47</v>
      </c>
      <c r="H12" s="116">
        <v>4.6</v>
      </c>
      <c r="I12" s="116">
        <f t="shared" si="0"/>
        <v>83.87</v>
      </c>
      <c r="J12" s="64">
        <v>8</v>
      </c>
      <c r="K12" s="64">
        <v>33</v>
      </c>
      <c r="L12" s="121">
        <f t="shared" si="1"/>
        <v>0.242424242424242</v>
      </c>
      <c r="M12" s="64">
        <v>8</v>
      </c>
      <c r="N12" s="64">
        <v>33</v>
      </c>
      <c r="O12" s="121">
        <f t="shared" si="2"/>
        <v>0.242424242424242</v>
      </c>
      <c r="P12" s="66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</row>
    <row r="13" s="104" customFormat="1" ht="16.5" spans="1:27">
      <c r="A13" s="115">
        <v>9</v>
      </c>
      <c r="B13" s="115" t="s">
        <v>36</v>
      </c>
      <c r="C13" s="64" t="s">
        <v>37</v>
      </c>
      <c r="D13" s="64">
        <v>2017</v>
      </c>
      <c r="E13" s="64" t="s">
        <v>21</v>
      </c>
      <c r="F13" s="116">
        <v>8.14</v>
      </c>
      <c r="G13" s="116">
        <v>71.3288</v>
      </c>
      <c r="H13" s="116">
        <v>4.322</v>
      </c>
      <c r="I13" s="116">
        <f t="shared" si="0"/>
        <v>83.7908</v>
      </c>
      <c r="J13" s="64">
        <v>9</v>
      </c>
      <c r="K13" s="64">
        <v>33</v>
      </c>
      <c r="L13" s="121">
        <f t="shared" si="1"/>
        <v>0.272727272727273</v>
      </c>
      <c r="M13" s="64">
        <v>9</v>
      </c>
      <c r="N13" s="64">
        <v>33</v>
      </c>
      <c r="O13" s="121">
        <f t="shared" si="2"/>
        <v>0.272727272727273</v>
      </c>
      <c r="P13" s="66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</row>
    <row r="14" s="104" customFormat="1" ht="16.5" spans="1:27">
      <c r="A14" s="115">
        <v>10</v>
      </c>
      <c r="B14" s="115" t="s">
        <v>38</v>
      </c>
      <c r="C14" s="64" t="s">
        <v>39</v>
      </c>
      <c r="D14" s="64">
        <v>2017</v>
      </c>
      <c r="E14" s="64" t="s">
        <v>21</v>
      </c>
      <c r="F14" s="116">
        <v>8.2</v>
      </c>
      <c r="G14" s="116">
        <v>70.63</v>
      </c>
      <c r="H14" s="116">
        <v>4.87</v>
      </c>
      <c r="I14" s="116">
        <f t="shared" si="0"/>
        <v>83.7</v>
      </c>
      <c r="J14" s="64">
        <v>10</v>
      </c>
      <c r="K14" s="64">
        <v>33</v>
      </c>
      <c r="L14" s="121">
        <f t="shared" si="1"/>
        <v>0.303030303030303</v>
      </c>
      <c r="M14" s="64">
        <v>10</v>
      </c>
      <c r="N14" s="64">
        <v>33</v>
      </c>
      <c r="O14" s="121">
        <f t="shared" si="2"/>
        <v>0.303030303030303</v>
      </c>
      <c r="P14" s="66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</row>
    <row r="15" s="104" customFormat="1" ht="16.5" spans="1:27">
      <c r="A15" s="115">
        <v>11</v>
      </c>
      <c r="B15" s="115" t="s">
        <v>40</v>
      </c>
      <c r="C15" s="64" t="s">
        <v>41</v>
      </c>
      <c r="D15" s="64">
        <v>2017</v>
      </c>
      <c r="E15" s="64" t="s">
        <v>21</v>
      </c>
      <c r="F15" s="116">
        <v>8.3</v>
      </c>
      <c r="G15" s="116">
        <v>70.29</v>
      </c>
      <c r="H15" s="116">
        <v>3.8</v>
      </c>
      <c r="I15" s="116">
        <f t="shared" si="0"/>
        <v>82.39</v>
      </c>
      <c r="J15" s="64">
        <v>11</v>
      </c>
      <c r="K15" s="64">
        <v>33</v>
      </c>
      <c r="L15" s="121">
        <f t="shared" si="1"/>
        <v>0.333333333333333</v>
      </c>
      <c r="M15" s="64">
        <v>11</v>
      </c>
      <c r="N15" s="64">
        <v>33</v>
      </c>
      <c r="O15" s="121">
        <f t="shared" si="2"/>
        <v>0.333333333333333</v>
      </c>
      <c r="P15" s="66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</row>
    <row r="16" s="104" customFormat="1" ht="16.5" spans="1:27">
      <c r="A16" s="115">
        <v>12</v>
      </c>
      <c r="B16" s="115" t="s">
        <v>42</v>
      </c>
      <c r="C16" s="64" t="s">
        <v>43</v>
      </c>
      <c r="D16" s="64">
        <v>2017</v>
      </c>
      <c r="E16" s="64" t="s">
        <v>21</v>
      </c>
      <c r="F16" s="116">
        <v>9</v>
      </c>
      <c r="G16" s="116">
        <v>67.65</v>
      </c>
      <c r="H16" s="116">
        <v>5.48</v>
      </c>
      <c r="I16" s="116">
        <f t="shared" si="0"/>
        <v>82.13</v>
      </c>
      <c r="J16" s="64">
        <v>12</v>
      </c>
      <c r="K16" s="64">
        <v>33</v>
      </c>
      <c r="L16" s="121">
        <f t="shared" si="1"/>
        <v>0.363636363636364</v>
      </c>
      <c r="M16" s="64">
        <v>12</v>
      </c>
      <c r="N16" s="64">
        <v>33</v>
      </c>
      <c r="O16" s="121">
        <f t="shared" si="2"/>
        <v>0.363636363636364</v>
      </c>
      <c r="P16" s="66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</row>
    <row r="17" s="104" customFormat="1" ht="16.5" spans="1:27">
      <c r="A17" s="115">
        <v>13</v>
      </c>
      <c r="B17" s="115">
        <v>2017011097</v>
      </c>
      <c r="C17" s="64" t="s">
        <v>44</v>
      </c>
      <c r="D17" s="64">
        <v>2017</v>
      </c>
      <c r="E17" s="64" t="s">
        <v>21</v>
      </c>
      <c r="F17" s="116">
        <v>7.8</v>
      </c>
      <c r="G17" s="116">
        <v>68.6</v>
      </c>
      <c r="H17" s="116">
        <v>4.77</v>
      </c>
      <c r="I17" s="116">
        <f t="shared" si="0"/>
        <v>81.17</v>
      </c>
      <c r="J17" s="64">
        <v>13</v>
      </c>
      <c r="K17" s="64">
        <v>33</v>
      </c>
      <c r="L17" s="121">
        <f t="shared" si="1"/>
        <v>0.393939393939394</v>
      </c>
      <c r="M17" s="64">
        <v>13</v>
      </c>
      <c r="N17" s="64">
        <v>33</v>
      </c>
      <c r="O17" s="121">
        <f t="shared" si="2"/>
        <v>0.393939393939394</v>
      </c>
      <c r="P17" s="66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</row>
    <row r="18" s="104" customFormat="1" ht="16.5" spans="1:27">
      <c r="A18" s="115">
        <v>14</v>
      </c>
      <c r="B18" s="115">
        <v>2017011160</v>
      </c>
      <c r="C18" s="64" t="s">
        <v>45</v>
      </c>
      <c r="D18" s="64">
        <v>2017</v>
      </c>
      <c r="E18" s="64" t="s">
        <v>21</v>
      </c>
      <c r="F18" s="116">
        <v>9.3</v>
      </c>
      <c r="G18" s="116">
        <v>66.85</v>
      </c>
      <c r="H18" s="116">
        <v>4.37</v>
      </c>
      <c r="I18" s="116">
        <f t="shared" si="0"/>
        <v>80.52</v>
      </c>
      <c r="J18" s="64">
        <v>14</v>
      </c>
      <c r="K18" s="64">
        <v>33</v>
      </c>
      <c r="L18" s="121">
        <f t="shared" si="1"/>
        <v>0.424242424242424</v>
      </c>
      <c r="M18" s="64">
        <v>14</v>
      </c>
      <c r="N18" s="64">
        <v>33</v>
      </c>
      <c r="O18" s="121">
        <f t="shared" si="2"/>
        <v>0.424242424242424</v>
      </c>
      <c r="P18" s="66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</row>
    <row r="19" s="104" customFormat="1" ht="16.5" spans="1:27">
      <c r="A19" s="115">
        <v>15</v>
      </c>
      <c r="B19" s="115" t="s">
        <v>46</v>
      </c>
      <c r="C19" s="64" t="s">
        <v>47</v>
      </c>
      <c r="D19" s="64">
        <v>2017</v>
      </c>
      <c r="E19" s="64" t="s">
        <v>21</v>
      </c>
      <c r="F19" s="116">
        <v>9.1</v>
      </c>
      <c r="G19" s="116">
        <v>66.33</v>
      </c>
      <c r="H19" s="116">
        <v>3.98</v>
      </c>
      <c r="I19" s="116">
        <f t="shared" si="0"/>
        <v>79.41</v>
      </c>
      <c r="J19" s="64">
        <v>15</v>
      </c>
      <c r="K19" s="64">
        <v>33</v>
      </c>
      <c r="L19" s="121">
        <f t="shared" si="1"/>
        <v>0.454545454545455</v>
      </c>
      <c r="M19" s="64">
        <v>15</v>
      </c>
      <c r="N19" s="64">
        <v>33</v>
      </c>
      <c r="O19" s="121">
        <f t="shared" si="2"/>
        <v>0.454545454545455</v>
      </c>
      <c r="P19" s="66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</row>
    <row r="20" s="104" customFormat="1" ht="16.5" spans="1:27">
      <c r="A20" s="115">
        <v>16</v>
      </c>
      <c r="B20" s="115" t="s">
        <v>48</v>
      </c>
      <c r="C20" s="64" t="s">
        <v>49</v>
      </c>
      <c r="D20" s="64">
        <v>2017</v>
      </c>
      <c r="E20" s="64" t="s">
        <v>21</v>
      </c>
      <c r="F20" s="116">
        <v>8.2</v>
      </c>
      <c r="G20" s="116">
        <v>66.92</v>
      </c>
      <c r="H20" s="116">
        <v>4.08</v>
      </c>
      <c r="I20" s="116">
        <f t="shared" si="0"/>
        <v>79.2</v>
      </c>
      <c r="J20" s="64">
        <v>16</v>
      </c>
      <c r="K20" s="64">
        <v>33</v>
      </c>
      <c r="L20" s="121">
        <f t="shared" si="1"/>
        <v>0.484848484848485</v>
      </c>
      <c r="M20" s="64">
        <v>16</v>
      </c>
      <c r="N20" s="64">
        <v>33</v>
      </c>
      <c r="O20" s="121">
        <f t="shared" si="2"/>
        <v>0.484848484848485</v>
      </c>
      <c r="P20" s="66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</row>
    <row r="21" s="104" customFormat="1" ht="16.5" spans="1:27">
      <c r="A21" s="115">
        <v>17</v>
      </c>
      <c r="B21" s="115" t="s">
        <v>50</v>
      </c>
      <c r="C21" s="64" t="s">
        <v>51</v>
      </c>
      <c r="D21" s="64">
        <v>2017</v>
      </c>
      <c r="E21" s="64" t="s">
        <v>21</v>
      </c>
      <c r="F21" s="116">
        <v>8.7</v>
      </c>
      <c r="G21" s="116">
        <v>65.7</v>
      </c>
      <c r="H21" s="116">
        <v>4.65</v>
      </c>
      <c r="I21" s="116">
        <f t="shared" si="0"/>
        <v>79.05</v>
      </c>
      <c r="J21" s="64">
        <v>17</v>
      </c>
      <c r="K21" s="64">
        <v>33</v>
      </c>
      <c r="L21" s="121">
        <f t="shared" si="1"/>
        <v>0.515151515151515</v>
      </c>
      <c r="M21" s="64">
        <v>17</v>
      </c>
      <c r="N21" s="64">
        <v>33</v>
      </c>
      <c r="O21" s="121">
        <f t="shared" si="2"/>
        <v>0.515151515151515</v>
      </c>
      <c r="P21" s="66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</row>
    <row r="22" s="104" customFormat="1" ht="16.5" spans="1:27">
      <c r="A22" s="115">
        <v>18</v>
      </c>
      <c r="B22" s="115" t="s">
        <v>52</v>
      </c>
      <c r="C22" s="64" t="s">
        <v>53</v>
      </c>
      <c r="D22" s="64">
        <v>2017</v>
      </c>
      <c r="E22" s="64" t="s">
        <v>21</v>
      </c>
      <c r="F22" s="116">
        <v>9</v>
      </c>
      <c r="G22" s="116">
        <v>65.7</v>
      </c>
      <c r="H22" s="116">
        <v>4.3385</v>
      </c>
      <c r="I22" s="116">
        <f t="shared" si="0"/>
        <v>79.0385</v>
      </c>
      <c r="J22" s="64">
        <v>18</v>
      </c>
      <c r="K22" s="64">
        <v>33</v>
      </c>
      <c r="L22" s="121">
        <f t="shared" si="1"/>
        <v>0.545454545454545</v>
      </c>
      <c r="M22" s="64">
        <v>18</v>
      </c>
      <c r="N22" s="64">
        <v>33</v>
      </c>
      <c r="O22" s="121">
        <f t="shared" si="2"/>
        <v>0.545454545454545</v>
      </c>
      <c r="P22" s="66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</row>
    <row r="23" s="104" customFormat="1" ht="16.5" spans="1:27">
      <c r="A23" s="115">
        <v>19</v>
      </c>
      <c r="B23" s="115" t="s">
        <v>54</v>
      </c>
      <c r="C23" s="64" t="s">
        <v>55</v>
      </c>
      <c r="D23" s="64">
        <v>2017</v>
      </c>
      <c r="E23" s="64" t="s">
        <v>21</v>
      </c>
      <c r="F23" s="116">
        <v>8.4</v>
      </c>
      <c r="G23" s="116">
        <v>65.66</v>
      </c>
      <c r="H23" s="116">
        <v>4.286</v>
      </c>
      <c r="I23" s="116">
        <f t="shared" si="0"/>
        <v>78.346</v>
      </c>
      <c r="J23" s="64">
        <v>19</v>
      </c>
      <c r="K23" s="64">
        <v>33</v>
      </c>
      <c r="L23" s="121">
        <f t="shared" si="1"/>
        <v>0.575757575757576</v>
      </c>
      <c r="M23" s="64">
        <v>19</v>
      </c>
      <c r="N23" s="64">
        <v>33</v>
      </c>
      <c r="O23" s="121">
        <f t="shared" si="2"/>
        <v>0.575757575757576</v>
      </c>
      <c r="P23" s="66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</row>
    <row r="24" s="104" customFormat="1" ht="16.5" spans="1:27">
      <c r="A24" s="115">
        <v>20</v>
      </c>
      <c r="B24" s="115">
        <v>2017011126</v>
      </c>
      <c r="C24" s="64" t="s">
        <v>56</v>
      </c>
      <c r="D24" s="64">
        <v>2017</v>
      </c>
      <c r="E24" s="64" t="s">
        <v>21</v>
      </c>
      <c r="F24" s="116">
        <v>8.1</v>
      </c>
      <c r="G24" s="116">
        <v>64.876</v>
      </c>
      <c r="H24" s="116">
        <v>4.17</v>
      </c>
      <c r="I24" s="116">
        <f t="shared" ref="I24:I45" si="3">F24+G24+H24</f>
        <v>77.146</v>
      </c>
      <c r="J24" s="64">
        <v>20</v>
      </c>
      <c r="K24" s="64">
        <v>33</v>
      </c>
      <c r="L24" s="121">
        <f t="shared" si="1"/>
        <v>0.606060606060606</v>
      </c>
      <c r="M24" s="64">
        <v>20</v>
      </c>
      <c r="N24" s="64">
        <v>33</v>
      </c>
      <c r="O24" s="121">
        <f t="shared" si="2"/>
        <v>0.606060606060606</v>
      </c>
      <c r="P24" s="66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</row>
    <row r="25" s="104" customFormat="1" ht="16.5" spans="1:27">
      <c r="A25" s="115">
        <v>21</v>
      </c>
      <c r="B25" s="115">
        <v>2017011133</v>
      </c>
      <c r="C25" s="64" t="s">
        <v>57</v>
      </c>
      <c r="D25" s="64">
        <v>2017</v>
      </c>
      <c r="E25" s="64" t="s">
        <v>21</v>
      </c>
      <c r="F25" s="116">
        <v>7.6</v>
      </c>
      <c r="G25" s="116">
        <v>65.285</v>
      </c>
      <c r="H25" s="116">
        <v>4.2</v>
      </c>
      <c r="I25" s="116">
        <f t="shared" si="3"/>
        <v>77.085</v>
      </c>
      <c r="J25" s="64">
        <v>21</v>
      </c>
      <c r="K25" s="64">
        <v>33</v>
      </c>
      <c r="L25" s="121">
        <f t="shared" si="1"/>
        <v>0.636363636363636</v>
      </c>
      <c r="M25" s="64">
        <v>21</v>
      </c>
      <c r="N25" s="64">
        <v>33</v>
      </c>
      <c r="O25" s="121">
        <f t="shared" si="2"/>
        <v>0.636363636363636</v>
      </c>
      <c r="P25" s="66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</row>
    <row r="26" s="104" customFormat="1" ht="16.5" spans="1:27">
      <c r="A26" s="115">
        <v>22</v>
      </c>
      <c r="B26" s="115" t="s">
        <v>58</v>
      </c>
      <c r="C26" s="64" t="s">
        <v>59</v>
      </c>
      <c r="D26" s="64">
        <v>2017</v>
      </c>
      <c r="E26" s="64" t="s">
        <v>21</v>
      </c>
      <c r="F26" s="116">
        <v>7.7</v>
      </c>
      <c r="G26" s="116">
        <v>64.9</v>
      </c>
      <c r="H26" s="116">
        <v>4.36</v>
      </c>
      <c r="I26" s="116">
        <f t="shared" si="3"/>
        <v>76.96</v>
      </c>
      <c r="J26" s="64">
        <v>22</v>
      </c>
      <c r="K26" s="64">
        <v>33</v>
      </c>
      <c r="L26" s="121">
        <f t="shared" si="1"/>
        <v>0.666666666666667</v>
      </c>
      <c r="M26" s="64">
        <v>22</v>
      </c>
      <c r="N26" s="64">
        <v>33</v>
      </c>
      <c r="O26" s="121">
        <f t="shared" si="2"/>
        <v>0.666666666666667</v>
      </c>
      <c r="P26" s="66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</row>
    <row r="27" s="104" customFormat="1" ht="16.5" spans="1:27">
      <c r="A27" s="115">
        <v>23</v>
      </c>
      <c r="B27" s="115" t="s">
        <v>60</v>
      </c>
      <c r="C27" s="64" t="s">
        <v>61</v>
      </c>
      <c r="D27" s="64">
        <v>2017</v>
      </c>
      <c r="E27" s="64" t="s">
        <v>21</v>
      </c>
      <c r="F27" s="116">
        <v>7.9</v>
      </c>
      <c r="G27" s="116">
        <v>64.1</v>
      </c>
      <c r="H27" s="116">
        <v>4.55</v>
      </c>
      <c r="I27" s="116">
        <f t="shared" si="3"/>
        <v>76.55</v>
      </c>
      <c r="J27" s="64">
        <v>23</v>
      </c>
      <c r="K27" s="64">
        <v>33</v>
      </c>
      <c r="L27" s="121">
        <f t="shared" si="1"/>
        <v>0.696969696969697</v>
      </c>
      <c r="M27" s="64">
        <v>23</v>
      </c>
      <c r="N27" s="64">
        <v>33</v>
      </c>
      <c r="O27" s="121">
        <f t="shared" si="2"/>
        <v>0.696969696969697</v>
      </c>
      <c r="P27" s="66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</row>
    <row r="28" s="104" customFormat="1" ht="16.5" spans="1:27">
      <c r="A28" s="115">
        <v>24</v>
      </c>
      <c r="B28" s="115">
        <v>2017011125</v>
      </c>
      <c r="C28" s="64" t="s">
        <v>62</v>
      </c>
      <c r="D28" s="64">
        <v>2017</v>
      </c>
      <c r="E28" s="64" t="s">
        <v>21</v>
      </c>
      <c r="F28" s="116">
        <v>7.6</v>
      </c>
      <c r="G28" s="116">
        <v>64.1</v>
      </c>
      <c r="H28" s="116">
        <v>3.8</v>
      </c>
      <c r="I28" s="116">
        <f t="shared" si="3"/>
        <v>75.5</v>
      </c>
      <c r="J28" s="64">
        <v>24</v>
      </c>
      <c r="K28" s="64">
        <v>33</v>
      </c>
      <c r="L28" s="121">
        <f t="shared" si="1"/>
        <v>0.727272727272727</v>
      </c>
      <c r="M28" s="64">
        <v>24</v>
      </c>
      <c r="N28" s="64">
        <v>33</v>
      </c>
      <c r="O28" s="121">
        <f t="shared" si="2"/>
        <v>0.727272727272727</v>
      </c>
      <c r="P28" s="66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</row>
    <row r="29" s="104" customFormat="1" ht="16.5" spans="1:27">
      <c r="A29" s="115">
        <v>25</v>
      </c>
      <c r="B29" s="115">
        <v>2017011163</v>
      </c>
      <c r="C29" s="64" t="s">
        <v>63</v>
      </c>
      <c r="D29" s="64">
        <v>2017</v>
      </c>
      <c r="E29" s="64" t="s">
        <v>21</v>
      </c>
      <c r="F29" s="116">
        <v>7.6</v>
      </c>
      <c r="G29" s="116">
        <v>63.61</v>
      </c>
      <c r="H29" s="116">
        <v>4.17</v>
      </c>
      <c r="I29" s="116">
        <f t="shared" si="3"/>
        <v>75.38</v>
      </c>
      <c r="J29" s="64">
        <v>25</v>
      </c>
      <c r="K29" s="64">
        <v>33</v>
      </c>
      <c r="L29" s="121">
        <f t="shared" si="1"/>
        <v>0.757575757575758</v>
      </c>
      <c r="M29" s="64">
        <v>25</v>
      </c>
      <c r="N29" s="64">
        <v>33</v>
      </c>
      <c r="O29" s="121">
        <f t="shared" si="2"/>
        <v>0.757575757575758</v>
      </c>
      <c r="P29" s="66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</row>
    <row r="30" s="104" customFormat="1" ht="16.5" spans="1:27">
      <c r="A30" s="115">
        <v>26</v>
      </c>
      <c r="B30" s="115">
        <v>2017011111</v>
      </c>
      <c r="C30" s="64" t="s">
        <v>64</v>
      </c>
      <c r="D30" s="64">
        <v>2017</v>
      </c>
      <c r="E30" s="64" t="s">
        <v>21</v>
      </c>
      <c r="F30" s="116">
        <v>7.7</v>
      </c>
      <c r="G30" s="116">
        <v>63.58</v>
      </c>
      <c r="H30" s="116">
        <v>3.92</v>
      </c>
      <c r="I30" s="116">
        <f t="shared" si="3"/>
        <v>75.2</v>
      </c>
      <c r="J30" s="64">
        <v>26</v>
      </c>
      <c r="K30" s="64">
        <v>33</v>
      </c>
      <c r="L30" s="121">
        <f t="shared" si="1"/>
        <v>0.787878787878788</v>
      </c>
      <c r="M30" s="64">
        <v>26</v>
      </c>
      <c r="N30" s="64">
        <v>33</v>
      </c>
      <c r="O30" s="121">
        <f t="shared" si="2"/>
        <v>0.787878787878788</v>
      </c>
      <c r="P30" s="66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</row>
    <row r="31" s="104" customFormat="1" ht="16.5" spans="1:27">
      <c r="A31" s="115">
        <v>27</v>
      </c>
      <c r="B31" s="115" t="s">
        <v>65</v>
      </c>
      <c r="C31" s="64" t="s">
        <v>66</v>
      </c>
      <c r="D31" s="64">
        <v>2017</v>
      </c>
      <c r="E31" s="64" t="s">
        <v>21</v>
      </c>
      <c r="F31" s="116">
        <v>7.7</v>
      </c>
      <c r="G31" s="116">
        <v>63.42</v>
      </c>
      <c r="H31" s="116">
        <v>3.89</v>
      </c>
      <c r="I31" s="116">
        <f t="shared" si="3"/>
        <v>75.01</v>
      </c>
      <c r="J31" s="64">
        <v>27</v>
      </c>
      <c r="K31" s="64">
        <v>33</v>
      </c>
      <c r="L31" s="121">
        <f t="shared" si="1"/>
        <v>0.818181818181818</v>
      </c>
      <c r="M31" s="64">
        <v>27</v>
      </c>
      <c r="N31" s="64">
        <v>33</v>
      </c>
      <c r="O31" s="121">
        <f t="shared" si="2"/>
        <v>0.818181818181818</v>
      </c>
      <c r="P31" s="66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</row>
    <row r="32" s="104" customFormat="1" ht="16.5" spans="1:27">
      <c r="A32" s="115">
        <v>28</v>
      </c>
      <c r="B32" s="115" t="s">
        <v>67</v>
      </c>
      <c r="C32" s="64" t="s">
        <v>68</v>
      </c>
      <c r="D32" s="64">
        <v>2017</v>
      </c>
      <c r="E32" s="64" t="s">
        <v>21</v>
      </c>
      <c r="F32" s="116">
        <v>7.9</v>
      </c>
      <c r="G32" s="116">
        <v>60.954</v>
      </c>
      <c r="H32" s="116">
        <v>4.363</v>
      </c>
      <c r="I32" s="116">
        <f t="shared" si="3"/>
        <v>73.217</v>
      </c>
      <c r="J32" s="64">
        <v>28</v>
      </c>
      <c r="K32" s="64">
        <v>33</v>
      </c>
      <c r="L32" s="121">
        <f t="shared" si="1"/>
        <v>0.848484848484849</v>
      </c>
      <c r="M32" s="64">
        <v>28</v>
      </c>
      <c r="N32" s="64">
        <v>33</v>
      </c>
      <c r="O32" s="121">
        <f t="shared" si="2"/>
        <v>0.848484848484849</v>
      </c>
      <c r="P32" s="66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</row>
    <row r="33" s="104" customFormat="1" ht="16.5" spans="1:27">
      <c r="A33" s="115">
        <v>29</v>
      </c>
      <c r="B33" s="115">
        <v>2017011087</v>
      </c>
      <c r="C33" s="64" t="s">
        <v>69</v>
      </c>
      <c r="D33" s="64">
        <v>2017</v>
      </c>
      <c r="E33" s="64" t="s">
        <v>21</v>
      </c>
      <c r="F33" s="116">
        <v>8.1</v>
      </c>
      <c r="G33" s="116">
        <v>61.22</v>
      </c>
      <c r="H33" s="116">
        <v>3.75</v>
      </c>
      <c r="I33" s="116">
        <f t="shared" si="3"/>
        <v>73.07</v>
      </c>
      <c r="J33" s="64">
        <v>29</v>
      </c>
      <c r="K33" s="64">
        <v>33</v>
      </c>
      <c r="L33" s="121">
        <f t="shared" si="1"/>
        <v>0.878787878787879</v>
      </c>
      <c r="M33" s="64">
        <v>29</v>
      </c>
      <c r="N33" s="64">
        <v>33</v>
      </c>
      <c r="O33" s="121">
        <f t="shared" si="2"/>
        <v>0.878787878787879</v>
      </c>
      <c r="P33" s="66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</row>
    <row r="34" s="104" customFormat="1" ht="16.5" spans="1:27">
      <c r="A34" s="115">
        <v>30</v>
      </c>
      <c r="B34" s="115" t="s">
        <v>70</v>
      </c>
      <c r="C34" s="64" t="s">
        <v>71</v>
      </c>
      <c r="D34" s="64">
        <v>2017</v>
      </c>
      <c r="E34" s="64" t="s">
        <v>21</v>
      </c>
      <c r="F34" s="116">
        <v>7.8</v>
      </c>
      <c r="G34" s="116">
        <v>60.2</v>
      </c>
      <c r="H34" s="116">
        <v>3.75</v>
      </c>
      <c r="I34" s="116">
        <f t="shared" si="3"/>
        <v>71.75</v>
      </c>
      <c r="J34" s="64">
        <v>30</v>
      </c>
      <c r="K34" s="64">
        <v>33</v>
      </c>
      <c r="L34" s="121">
        <f t="shared" si="1"/>
        <v>0.909090909090909</v>
      </c>
      <c r="M34" s="64">
        <v>30</v>
      </c>
      <c r="N34" s="64">
        <v>33</v>
      </c>
      <c r="O34" s="121">
        <f t="shared" si="2"/>
        <v>0.909090909090909</v>
      </c>
      <c r="P34" s="66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</row>
    <row r="35" s="104" customFormat="1" ht="16.5" spans="1:27">
      <c r="A35" s="115">
        <v>31</v>
      </c>
      <c r="B35" s="115" t="s">
        <v>72</v>
      </c>
      <c r="C35" s="64" t="s">
        <v>73</v>
      </c>
      <c r="D35" s="64">
        <v>2017</v>
      </c>
      <c r="E35" s="64" t="s">
        <v>21</v>
      </c>
      <c r="F35" s="116">
        <v>7.7</v>
      </c>
      <c r="G35" s="116">
        <v>59.57</v>
      </c>
      <c r="H35" s="116">
        <v>3.561</v>
      </c>
      <c r="I35" s="116">
        <f t="shared" si="3"/>
        <v>70.831</v>
      </c>
      <c r="J35" s="64">
        <v>31</v>
      </c>
      <c r="K35" s="64">
        <v>33</v>
      </c>
      <c r="L35" s="121">
        <f t="shared" si="1"/>
        <v>0.939393939393939</v>
      </c>
      <c r="M35" s="64">
        <v>31</v>
      </c>
      <c r="N35" s="64">
        <v>33</v>
      </c>
      <c r="O35" s="121">
        <f t="shared" si="2"/>
        <v>0.939393939393939</v>
      </c>
      <c r="P35" s="66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</row>
    <row r="36" s="104" customFormat="1" ht="16.5" spans="1:27">
      <c r="A36" s="115">
        <v>32</v>
      </c>
      <c r="B36" s="115">
        <v>2017011114</v>
      </c>
      <c r="C36" s="64" t="s">
        <v>74</v>
      </c>
      <c r="D36" s="64">
        <v>2017</v>
      </c>
      <c r="E36" s="64" t="s">
        <v>21</v>
      </c>
      <c r="F36" s="116">
        <v>7.5</v>
      </c>
      <c r="G36" s="116">
        <v>59.31</v>
      </c>
      <c r="H36" s="116">
        <v>3.52</v>
      </c>
      <c r="I36" s="116">
        <f t="shared" si="3"/>
        <v>70.33</v>
      </c>
      <c r="J36" s="64">
        <v>32</v>
      </c>
      <c r="K36" s="64">
        <v>33</v>
      </c>
      <c r="L36" s="121">
        <f t="shared" si="1"/>
        <v>0.96969696969697</v>
      </c>
      <c r="M36" s="64">
        <v>32</v>
      </c>
      <c r="N36" s="64">
        <v>33</v>
      </c>
      <c r="O36" s="121">
        <f t="shared" si="2"/>
        <v>0.96969696969697</v>
      </c>
      <c r="P36" s="66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</row>
    <row r="37" s="104" customFormat="1" ht="16.5" spans="1:27">
      <c r="A37" s="115">
        <v>33</v>
      </c>
      <c r="B37" s="115">
        <v>2017011115</v>
      </c>
      <c r="C37" s="64" t="s">
        <v>75</v>
      </c>
      <c r="D37" s="64">
        <v>2017</v>
      </c>
      <c r="E37" s="64" t="s">
        <v>21</v>
      </c>
      <c r="F37" s="116">
        <v>7.9</v>
      </c>
      <c r="G37" s="116">
        <v>58.12</v>
      </c>
      <c r="H37" s="116">
        <v>4.11</v>
      </c>
      <c r="I37" s="116">
        <f t="shared" si="3"/>
        <v>70.13</v>
      </c>
      <c r="J37" s="64">
        <v>33</v>
      </c>
      <c r="K37" s="64">
        <v>33</v>
      </c>
      <c r="L37" s="121">
        <f t="shared" si="1"/>
        <v>1</v>
      </c>
      <c r="M37" s="64">
        <v>33</v>
      </c>
      <c r="N37" s="64">
        <v>33</v>
      </c>
      <c r="O37" s="121">
        <f t="shared" si="2"/>
        <v>1</v>
      </c>
      <c r="P37" s="66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</row>
    <row r="38" s="104" customFormat="1" ht="16.5" spans="1:27">
      <c r="A38" s="115">
        <v>34</v>
      </c>
      <c r="B38" s="115" t="s">
        <v>76</v>
      </c>
      <c r="C38" s="64" t="s">
        <v>77</v>
      </c>
      <c r="D38" s="64">
        <v>2017</v>
      </c>
      <c r="E38" s="64" t="s">
        <v>78</v>
      </c>
      <c r="F38" s="116">
        <v>10</v>
      </c>
      <c r="G38" s="116">
        <v>77.79</v>
      </c>
      <c r="H38" s="116">
        <v>4.05</v>
      </c>
      <c r="I38" s="116">
        <f t="shared" si="3"/>
        <v>91.84</v>
      </c>
      <c r="J38" s="64">
        <v>1</v>
      </c>
      <c r="K38" s="64">
        <v>27</v>
      </c>
      <c r="L38" s="121">
        <v>0.037037037037037</v>
      </c>
      <c r="M38" s="64">
        <v>1</v>
      </c>
      <c r="N38" s="64">
        <v>50</v>
      </c>
      <c r="O38" s="121">
        <f t="shared" ref="O38:O69" si="4">M38/N38</f>
        <v>0.02</v>
      </c>
      <c r="P38" s="66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</row>
    <row r="39" s="104" customFormat="1" ht="16.5" spans="1:27">
      <c r="A39" s="115">
        <v>35</v>
      </c>
      <c r="B39" s="115">
        <v>2017011101</v>
      </c>
      <c r="C39" s="64" t="s">
        <v>69</v>
      </c>
      <c r="D39" s="64">
        <v>2017</v>
      </c>
      <c r="E39" s="64" t="s">
        <v>79</v>
      </c>
      <c r="F39" s="116">
        <v>8</v>
      </c>
      <c r="G39" s="116">
        <v>77.9</v>
      </c>
      <c r="H39" s="116">
        <v>4.28</v>
      </c>
      <c r="I39" s="116">
        <f t="shared" si="3"/>
        <v>90.18</v>
      </c>
      <c r="J39" s="64">
        <v>1</v>
      </c>
      <c r="K39" s="64">
        <v>23</v>
      </c>
      <c r="L39" s="121">
        <v>0.0434782608695652</v>
      </c>
      <c r="M39" s="64">
        <v>2</v>
      </c>
      <c r="N39" s="64">
        <v>50</v>
      </c>
      <c r="O39" s="121">
        <f t="shared" si="4"/>
        <v>0.04</v>
      </c>
      <c r="P39" s="66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</row>
    <row r="40" s="104" customFormat="1" ht="16.5" spans="1:27">
      <c r="A40" s="115">
        <v>36</v>
      </c>
      <c r="B40" s="115">
        <v>2017011092</v>
      </c>
      <c r="C40" s="64" t="s">
        <v>80</v>
      </c>
      <c r="D40" s="64">
        <v>2017</v>
      </c>
      <c r="E40" s="64" t="s">
        <v>79</v>
      </c>
      <c r="F40" s="116">
        <v>8.9</v>
      </c>
      <c r="G40" s="116">
        <v>76.36</v>
      </c>
      <c r="H40" s="116">
        <v>4.65</v>
      </c>
      <c r="I40" s="116">
        <f t="shared" si="3"/>
        <v>89.91</v>
      </c>
      <c r="J40" s="64">
        <v>2</v>
      </c>
      <c r="K40" s="64">
        <v>23</v>
      </c>
      <c r="L40" s="121">
        <v>0.0869565217391304</v>
      </c>
      <c r="M40" s="64">
        <v>3</v>
      </c>
      <c r="N40" s="64">
        <v>50</v>
      </c>
      <c r="O40" s="121">
        <f t="shared" si="4"/>
        <v>0.06</v>
      </c>
      <c r="P40" s="66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</row>
    <row r="41" s="104" customFormat="1" ht="16.5" spans="1:27">
      <c r="A41" s="115">
        <v>37</v>
      </c>
      <c r="B41" s="115">
        <v>2017011091</v>
      </c>
      <c r="C41" s="64" t="s">
        <v>81</v>
      </c>
      <c r="D41" s="64">
        <v>2017</v>
      </c>
      <c r="E41" s="64" t="s">
        <v>79</v>
      </c>
      <c r="F41" s="116">
        <v>9.3</v>
      </c>
      <c r="G41" s="116">
        <v>75.06</v>
      </c>
      <c r="H41" s="116">
        <v>4.38</v>
      </c>
      <c r="I41" s="116">
        <f t="shared" si="3"/>
        <v>88.74</v>
      </c>
      <c r="J41" s="64">
        <v>3</v>
      </c>
      <c r="K41" s="64">
        <v>23</v>
      </c>
      <c r="L41" s="121">
        <v>0.130434782608696</v>
      </c>
      <c r="M41" s="64">
        <v>4</v>
      </c>
      <c r="N41" s="64">
        <v>50</v>
      </c>
      <c r="O41" s="121">
        <f t="shared" si="4"/>
        <v>0.08</v>
      </c>
      <c r="P41" s="66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</row>
    <row r="42" s="104" customFormat="1" ht="16.5" spans="1:27">
      <c r="A42" s="115">
        <v>38</v>
      </c>
      <c r="B42" s="115">
        <v>2017011088</v>
      </c>
      <c r="C42" s="64" t="s">
        <v>82</v>
      </c>
      <c r="D42" s="64">
        <v>2017</v>
      </c>
      <c r="E42" s="64" t="s">
        <v>79</v>
      </c>
      <c r="F42" s="116">
        <v>7.76</v>
      </c>
      <c r="G42" s="116">
        <v>76.16</v>
      </c>
      <c r="H42" s="116">
        <v>4.47</v>
      </c>
      <c r="I42" s="116">
        <f t="shared" si="3"/>
        <v>88.39</v>
      </c>
      <c r="J42" s="64">
        <v>4</v>
      </c>
      <c r="K42" s="64">
        <v>23</v>
      </c>
      <c r="L42" s="121">
        <v>0.173913043478261</v>
      </c>
      <c r="M42" s="64">
        <v>5</v>
      </c>
      <c r="N42" s="64">
        <v>50</v>
      </c>
      <c r="O42" s="121">
        <f t="shared" si="4"/>
        <v>0.1</v>
      </c>
      <c r="P42" s="66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</row>
    <row r="43" s="104" customFormat="1" ht="16.5" spans="1:27">
      <c r="A43" s="115">
        <v>39</v>
      </c>
      <c r="B43" s="115">
        <v>2017011098</v>
      </c>
      <c r="C43" s="64" t="s">
        <v>83</v>
      </c>
      <c r="D43" s="64">
        <v>2017</v>
      </c>
      <c r="E43" s="64" t="s">
        <v>79</v>
      </c>
      <c r="F43" s="116">
        <v>8.7</v>
      </c>
      <c r="G43" s="116">
        <v>74.71</v>
      </c>
      <c r="H43" s="116">
        <v>4.79</v>
      </c>
      <c r="I43" s="116">
        <f t="shared" si="3"/>
        <v>88.2</v>
      </c>
      <c r="J43" s="64">
        <v>5</v>
      </c>
      <c r="K43" s="64">
        <v>23</v>
      </c>
      <c r="L43" s="121">
        <v>0.217391304347826</v>
      </c>
      <c r="M43" s="64">
        <v>6</v>
      </c>
      <c r="N43" s="64">
        <v>50</v>
      </c>
      <c r="O43" s="121">
        <f t="shared" si="4"/>
        <v>0.12</v>
      </c>
      <c r="P43" s="66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</row>
    <row r="44" s="104" customFormat="1" ht="16.5" spans="1:27">
      <c r="A44" s="115">
        <v>40</v>
      </c>
      <c r="B44" s="115" t="s">
        <v>84</v>
      </c>
      <c r="C44" s="64" t="s">
        <v>85</v>
      </c>
      <c r="D44" s="64">
        <v>2017</v>
      </c>
      <c r="E44" s="64" t="s">
        <v>78</v>
      </c>
      <c r="F44" s="116">
        <v>7.5</v>
      </c>
      <c r="G44" s="116">
        <v>76.17</v>
      </c>
      <c r="H44" s="116">
        <v>4.26</v>
      </c>
      <c r="I44" s="116">
        <f t="shared" si="3"/>
        <v>87.93</v>
      </c>
      <c r="J44" s="64">
        <v>2</v>
      </c>
      <c r="K44" s="64">
        <v>27</v>
      </c>
      <c r="L44" s="121">
        <v>0.0740740740740741</v>
      </c>
      <c r="M44" s="64">
        <v>7</v>
      </c>
      <c r="N44" s="64">
        <v>50</v>
      </c>
      <c r="O44" s="121">
        <f t="shared" si="4"/>
        <v>0.14</v>
      </c>
      <c r="P44" s="66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</row>
    <row r="45" s="104" customFormat="1" ht="16.5" spans="1:27">
      <c r="A45" s="115">
        <v>41</v>
      </c>
      <c r="B45" s="115">
        <v>2017011089</v>
      </c>
      <c r="C45" s="64" t="s">
        <v>86</v>
      </c>
      <c r="D45" s="64">
        <v>2017</v>
      </c>
      <c r="E45" s="64" t="s">
        <v>79</v>
      </c>
      <c r="F45" s="116">
        <v>7.3</v>
      </c>
      <c r="G45" s="116">
        <v>75.27</v>
      </c>
      <c r="H45" s="116">
        <v>4.79</v>
      </c>
      <c r="I45" s="116">
        <f t="shared" si="3"/>
        <v>87.36</v>
      </c>
      <c r="J45" s="64">
        <v>6</v>
      </c>
      <c r="K45" s="64">
        <v>23</v>
      </c>
      <c r="L45" s="121">
        <v>0.260869565217391</v>
      </c>
      <c r="M45" s="64">
        <v>8</v>
      </c>
      <c r="N45" s="64">
        <v>50</v>
      </c>
      <c r="O45" s="121">
        <f t="shared" si="4"/>
        <v>0.16</v>
      </c>
      <c r="P45" s="66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</row>
    <row r="46" s="104" customFormat="1" ht="16.5" spans="1:27">
      <c r="A46" s="115">
        <v>42</v>
      </c>
      <c r="B46" s="115">
        <v>2017011094</v>
      </c>
      <c r="C46" s="64" t="s">
        <v>87</v>
      </c>
      <c r="D46" s="64">
        <v>2017</v>
      </c>
      <c r="E46" s="64" t="s">
        <v>79</v>
      </c>
      <c r="F46" s="116">
        <v>7</v>
      </c>
      <c r="G46" s="116">
        <v>75.54</v>
      </c>
      <c r="H46" s="116">
        <v>4.65</v>
      </c>
      <c r="I46" s="116">
        <f t="shared" ref="I46:I69" si="5">F46+G46+H46</f>
        <v>87.19</v>
      </c>
      <c r="J46" s="64">
        <v>7</v>
      </c>
      <c r="K46" s="64">
        <v>23</v>
      </c>
      <c r="L46" s="121">
        <v>0.304347826086957</v>
      </c>
      <c r="M46" s="64">
        <v>9</v>
      </c>
      <c r="N46" s="64">
        <v>50</v>
      </c>
      <c r="O46" s="121">
        <f t="shared" si="4"/>
        <v>0.18</v>
      </c>
      <c r="P46" s="66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</row>
    <row r="47" s="104" customFormat="1" ht="16.5" spans="1:27">
      <c r="A47" s="115">
        <v>43</v>
      </c>
      <c r="B47" s="115">
        <v>2017011125</v>
      </c>
      <c r="C47" s="64" t="s">
        <v>88</v>
      </c>
      <c r="D47" s="64">
        <v>2017</v>
      </c>
      <c r="E47" s="64" t="s">
        <v>79</v>
      </c>
      <c r="F47" s="116">
        <v>8.2</v>
      </c>
      <c r="G47" s="116">
        <v>73.42</v>
      </c>
      <c r="H47" s="116">
        <v>4.76</v>
      </c>
      <c r="I47" s="116">
        <f t="shared" si="5"/>
        <v>86.38</v>
      </c>
      <c r="J47" s="64">
        <v>8</v>
      </c>
      <c r="K47" s="64">
        <v>23</v>
      </c>
      <c r="L47" s="121">
        <v>0.347826086956522</v>
      </c>
      <c r="M47" s="64">
        <v>10</v>
      </c>
      <c r="N47" s="64">
        <v>50</v>
      </c>
      <c r="O47" s="121">
        <f t="shared" si="4"/>
        <v>0.2</v>
      </c>
      <c r="P47" s="66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</row>
    <row r="48" s="104" customFormat="1" ht="16.5" spans="1:27">
      <c r="A48" s="115">
        <v>44</v>
      </c>
      <c r="B48" s="115" t="s">
        <v>89</v>
      </c>
      <c r="C48" s="64" t="s">
        <v>90</v>
      </c>
      <c r="D48" s="64">
        <v>2017</v>
      </c>
      <c r="E48" s="64" t="s">
        <v>78</v>
      </c>
      <c r="F48" s="116">
        <v>9.2</v>
      </c>
      <c r="G48" s="116">
        <v>72.35</v>
      </c>
      <c r="H48" s="116">
        <v>4.78</v>
      </c>
      <c r="I48" s="116">
        <f t="shared" si="5"/>
        <v>86.33</v>
      </c>
      <c r="J48" s="64">
        <v>3</v>
      </c>
      <c r="K48" s="64">
        <v>27</v>
      </c>
      <c r="L48" s="121">
        <v>0.111111111111111</v>
      </c>
      <c r="M48" s="64">
        <v>11</v>
      </c>
      <c r="N48" s="64">
        <v>50</v>
      </c>
      <c r="O48" s="121">
        <f t="shared" si="4"/>
        <v>0.22</v>
      </c>
      <c r="P48" s="66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</row>
    <row r="49" s="104" customFormat="1" ht="16.5" spans="1:27">
      <c r="A49" s="115">
        <v>45</v>
      </c>
      <c r="B49" s="115" t="s">
        <v>91</v>
      </c>
      <c r="C49" s="64" t="s">
        <v>92</v>
      </c>
      <c r="D49" s="64">
        <v>2017</v>
      </c>
      <c r="E49" s="64" t="s">
        <v>78</v>
      </c>
      <c r="F49" s="116">
        <v>7</v>
      </c>
      <c r="G49" s="116">
        <v>74.74</v>
      </c>
      <c r="H49" s="116">
        <v>4.2</v>
      </c>
      <c r="I49" s="116">
        <f t="shared" si="5"/>
        <v>85.94</v>
      </c>
      <c r="J49" s="64">
        <v>4</v>
      </c>
      <c r="K49" s="64">
        <v>27</v>
      </c>
      <c r="L49" s="121">
        <v>0.148148148148148</v>
      </c>
      <c r="M49" s="64">
        <v>12</v>
      </c>
      <c r="N49" s="64">
        <v>50</v>
      </c>
      <c r="O49" s="121">
        <f t="shared" si="4"/>
        <v>0.24</v>
      </c>
      <c r="P49" s="66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</row>
    <row r="50" s="104" customFormat="1" ht="16.5" spans="1:27">
      <c r="A50" s="115">
        <v>46</v>
      </c>
      <c r="B50" s="115">
        <v>2017011113</v>
      </c>
      <c r="C50" s="64" t="s">
        <v>93</v>
      </c>
      <c r="D50" s="64">
        <v>2017</v>
      </c>
      <c r="E50" s="64" t="s">
        <v>79</v>
      </c>
      <c r="F50" s="116">
        <v>8.2</v>
      </c>
      <c r="G50" s="116">
        <v>73.01</v>
      </c>
      <c r="H50" s="116">
        <v>4.33</v>
      </c>
      <c r="I50" s="116">
        <f t="shared" si="5"/>
        <v>85.54</v>
      </c>
      <c r="J50" s="64">
        <v>9</v>
      </c>
      <c r="K50" s="64">
        <v>23</v>
      </c>
      <c r="L50" s="121">
        <v>0.391304347826087</v>
      </c>
      <c r="M50" s="64">
        <v>13</v>
      </c>
      <c r="N50" s="64">
        <v>50</v>
      </c>
      <c r="O50" s="121">
        <f t="shared" si="4"/>
        <v>0.26</v>
      </c>
      <c r="P50" s="66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</row>
    <row r="51" s="104" customFormat="1" ht="16.5" spans="1:27">
      <c r="A51" s="115">
        <v>47</v>
      </c>
      <c r="B51" s="115" t="s">
        <v>94</v>
      </c>
      <c r="C51" s="64" t="s">
        <v>95</v>
      </c>
      <c r="D51" s="64">
        <v>2017</v>
      </c>
      <c r="E51" s="64" t="s">
        <v>78</v>
      </c>
      <c r="F51" s="116">
        <v>9.2</v>
      </c>
      <c r="G51" s="116">
        <v>69.92</v>
      </c>
      <c r="H51" s="116">
        <v>6.1</v>
      </c>
      <c r="I51" s="116">
        <f t="shared" si="5"/>
        <v>85.22</v>
      </c>
      <c r="J51" s="64">
        <v>5</v>
      </c>
      <c r="K51" s="64">
        <v>27</v>
      </c>
      <c r="L51" s="121">
        <v>0.185185185185185</v>
      </c>
      <c r="M51" s="64">
        <v>14</v>
      </c>
      <c r="N51" s="64">
        <v>50</v>
      </c>
      <c r="O51" s="121">
        <f t="shared" si="4"/>
        <v>0.28</v>
      </c>
      <c r="P51" s="66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</row>
    <row r="52" s="104" customFormat="1" ht="16.5" spans="1:27">
      <c r="A52" s="115">
        <v>48</v>
      </c>
      <c r="B52" s="115" t="s">
        <v>96</v>
      </c>
      <c r="C52" s="64" t="s">
        <v>97</v>
      </c>
      <c r="D52" s="64">
        <v>2017</v>
      </c>
      <c r="E52" s="64" t="s">
        <v>78</v>
      </c>
      <c r="F52" s="116">
        <v>8.4</v>
      </c>
      <c r="G52" s="116">
        <v>71.96</v>
      </c>
      <c r="H52" s="116">
        <v>4.5</v>
      </c>
      <c r="I52" s="116">
        <f t="shared" si="5"/>
        <v>84.86</v>
      </c>
      <c r="J52" s="64">
        <v>6</v>
      </c>
      <c r="K52" s="64">
        <v>27</v>
      </c>
      <c r="L52" s="121">
        <v>0.222222222222222</v>
      </c>
      <c r="M52" s="64">
        <v>15</v>
      </c>
      <c r="N52" s="64">
        <v>50</v>
      </c>
      <c r="O52" s="121">
        <f t="shared" si="4"/>
        <v>0.3</v>
      </c>
      <c r="P52" s="66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</row>
    <row r="53" s="104" customFormat="1" ht="16.5" spans="1:27">
      <c r="A53" s="115">
        <v>49</v>
      </c>
      <c r="B53" s="115">
        <v>2017011102</v>
      </c>
      <c r="C53" s="64" t="s">
        <v>98</v>
      </c>
      <c r="D53" s="64">
        <v>2017</v>
      </c>
      <c r="E53" s="64" t="s">
        <v>79</v>
      </c>
      <c r="F53" s="116">
        <v>7.02</v>
      </c>
      <c r="G53" s="116">
        <v>73.24</v>
      </c>
      <c r="H53" s="116">
        <v>4.47</v>
      </c>
      <c r="I53" s="116">
        <f t="shared" si="5"/>
        <v>84.73</v>
      </c>
      <c r="J53" s="64">
        <v>10</v>
      </c>
      <c r="K53" s="64">
        <v>23</v>
      </c>
      <c r="L53" s="121">
        <v>0.434782608695652</v>
      </c>
      <c r="M53" s="64">
        <v>16</v>
      </c>
      <c r="N53" s="64">
        <v>50</v>
      </c>
      <c r="O53" s="121">
        <f t="shared" si="4"/>
        <v>0.32</v>
      </c>
      <c r="P53" s="66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</row>
    <row r="54" s="104" customFormat="1" ht="16.5" spans="1:27">
      <c r="A54" s="115">
        <v>50</v>
      </c>
      <c r="B54" s="115" t="s">
        <v>99</v>
      </c>
      <c r="C54" s="64" t="s">
        <v>100</v>
      </c>
      <c r="D54" s="64">
        <v>2017</v>
      </c>
      <c r="E54" s="64" t="s">
        <v>78</v>
      </c>
      <c r="F54" s="116">
        <v>7.3</v>
      </c>
      <c r="G54" s="116">
        <v>73.16</v>
      </c>
      <c r="H54" s="116">
        <v>3.98</v>
      </c>
      <c r="I54" s="116">
        <f t="shared" si="5"/>
        <v>84.44</v>
      </c>
      <c r="J54" s="64">
        <v>7</v>
      </c>
      <c r="K54" s="64">
        <v>27</v>
      </c>
      <c r="L54" s="121">
        <v>0.259259259259259</v>
      </c>
      <c r="M54" s="64">
        <v>17</v>
      </c>
      <c r="N54" s="64">
        <v>50</v>
      </c>
      <c r="O54" s="121">
        <f t="shared" si="4"/>
        <v>0.34</v>
      </c>
      <c r="P54" s="66"/>
      <c r="Q54" s="123"/>
      <c r="R54" s="123"/>
      <c r="S54" s="123"/>
      <c r="T54" s="123"/>
      <c r="U54" s="123"/>
      <c r="V54" s="123"/>
      <c r="W54" s="123"/>
      <c r="X54" s="123"/>
      <c r="Y54" s="123"/>
      <c r="Z54" s="123"/>
      <c r="AA54" s="123"/>
    </row>
    <row r="55" s="104" customFormat="1" ht="16.5" spans="1:27">
      <c r="A55" s="115">
        <v>51</v>
      </c>
      <c r="B55" s="115" t="s">
        <v>101</v>
      </c>
      <c r="C55" s="64" t="s">
        <v>102</v>
      </c>
      <c r="D55" s="64">
        <v>2017</v>
      </c>
      <c r="E55" s="64" t="s">
        <v>78</v>
      </c>
      <c r="F55" s="116">
        <v>7</v>
      </c>
      <c r="G55" s="116">
        <v>72.44</v>
      </c>
      <c r="H55" s="116">
        <v>4.67</v>
      </c>
      <c r="I55" s="116">
        <f t="shared" si="5"/>
        <v>84.11</v>
      </c>
      <c r="J55" s="64">
        <v>8</v>
      </c>
      <c r="K55" s="64">
        <v>27</v>
      </c>
      <c r="L55" s="121">
        <v>0.296296296296296</v>
      </c>
      <c r="M55" s="64">
        <v>18</v>
      </c>
      <c r="N55" s="64">
        <v>50</v>
      </c>
      <c r="O55" s="121">
        <f t="shared" si="4"/>
        <v>0.36</v>
      </c>
      <c r="P55" s="66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3"/>
    </row>
    <row r="56" s="104" customFormat="1" ht="16.5" spans="1:27">
      <c r="A56" s="115">
        <v>52</v>
      </c>
      <c r="B56" s="115" t="s">
        <v>103</v>
      </c>
      <c r="C56" s="64" t="s">
        <v>104</v>
      </c>
      <c r="D56" s="64">
        <v>2017</v>
      </c>
      <c r="E56" s="64" t="s">
        <v>78</v>
      </c>
      <c r="F56" s="116">
        <v>7</v>
      </c>
      <c r="G56" s="116">
        <v>72.24</v>
      </c>
      <c r="H56" s="116">
        <v>4.27</v>
      </c>
      <c r="I56" s="116">
        <f t="shared" si="5"/>
        <v>83.51</v>
      </c>
      <c r="J56" s="64">
        <v>9</v>
      </c>
      <c r="K56" s="64">
        <v>27</v>
      </c>
      <c r="L56" s="121">
        <v>0.333333333333333</v>
      </c>
      <c r="M56" s="64">
        <v>19</v>
      </c>
      <c r="N56" s="64">
        <v>50</v>
      </c>
      <c r="O56" s="121">
        <f t="shared" si="4"/>
        <v>0.38</v>
      </c>
      <c r="P56" s="66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</row>
    <row r="57" s="104" customFormat="1" ht="16.5" spans="1:27">
      <c r="A57" s="115">
        <v>53</v>
      </c>
      <c r="B57" s="115" t="s">
        <v>105</v>
      </c>
      <c r="C57" s="64" t="s">
        <v>106</v>
      </c>
      <c r="D57" s="64">
        <v>2017</v>
      </c>
      <c r="E57" s="64" t="s">
        <v>78</v>
      </c>
      <c r="F57" s="116">
        <v>7.3</v>
      </c>
      <c r="G57" s="116">
        <v>71.3</v>
      </c>
      <c r="H57" s="116">
        <v>4.81</v>
      </c>
      <c r="I57" s="116">
        <f t="shared" si="5"/>
        <v>83.41</v>
      </c>
      <c r="J57" s="64">
        <v>10</v>
      </c>
      <c r="K57" s="64">
        <v>27</v>
      </c>
      <c r="L57" s="121">
        <v>0.37037037037037</v>
      </c>
      <c r="M57" s="64">
        <v>20</v>
      </c>
      <c r="N57" s="64">
        <v>50</v>
      </c>
      <c r="O57" s="121">
        <f t="shared" si="4"/>
        <v>0.4</v>
      </c>
      <c r="P57" s="66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</row>
    <row r="58" s="104" customFormat="1" ht="16.5" spans="1:27">
      <c r="A58" s="115">
        <v>54</v>
      </c>
      <c r="B58" s="115" t="s">
        <v>107</v>
      </c>
      <c r="C58" s="64" t="s">
        <v>108</v>
      </c>
      <c r="D58" s="64">
        <v>2017</v>
      </c>
      <c r="E58" s="64" t="s">
        <v>78</v>
      </c>
      <c r="F58" s="116">
        <v>6.9</v>
      </c>
      <c r="G58" s="116">
        <v>72.16</v>
      </c>
      <c r="H58" s="116">
        <v>3.8</v>
      </c>
      <c r="I58" s="116">
        <f t="shared" si="5"/>
        <v>82.86</v>
      </c>
      <c r="J58" s="64">
        <v>11</v>
      </c>
      <c r="K58" s="64">
        <v>27</v>
      </c>
      <c r="L58" s="121">
        <v>0.407407407407407</v>
      </c>
      <c r="M58" s="64">
        <v>21</v>
      </c>
      <c r="N58" s="64">
        <v>50</v>
      </c>
      <c r="O58" s="121">
        <f t="shared" si="4"/>
        <v>0.42</v>
      </c>
      <c r="P58" s="66"/>
      <c r="Q58" s="123"/>
      <c r="R58" s="123"/>
      <c r="S58" s="123"/>
      <c r="T58" s="123"/>
      <c r="U58" s="123"/>
      <c r="V58" s="123"/>
      <c r="W58" s="123"/>
      <c r="X58" s="123"/>
      <c r="Y58" s="123"/>
      <c r="Z58" s="123"/>
      <c r="AA58" s="123"/>
    </row>
    <row r="59" s="104" customFormat="1" ht="16.5" spans="1:27">
      <c r="A59" s="115">
        <v>55</v>
      </c>
      <c r="B59" s="115" t="s">
        <v>109</v>
      </c>
      <c r="C59" s="64" t="s">
        <v>110</v>
      </c>
      <c r="D59" s="64">
        <v>2017</v>
      </c>
      <c r="E59" s="64" t="s">
        <v>78</v>
      </c>
      <c r="F59" s="116">
        <v>7.6</v>
      </c>
      <c r="G59" s="116">
        <v>70.5</v>
      </c>
      <c r="H59" s="116">
        <v>4.27</v>
      </c>
      <c r="I59" s="116">
        <f t="shared" si="5"/>
        <v>82.37</v>
      </c>
      <c r="J59" s="64">
        <v>12</v>
      </c>
      <c r="K59" s="64">
        <v>27</v>
      </c>
      <c r="L59" s="121">
        <v>0.444444444444444</v>
      </c>
      <c r="M59" s="64">
        <v>22</v>
      </c>
      <c r="N59" s="64">
        <v>50</v>
      </c>
      <c r="O59" s="121">
        <f t="shared" si="4"/>
        <v>0.44</v>
      </c>
      <c r="P59" s="66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</row>
    <row r="60" s="104" customFormat="1" ht="16.5" spans="1:27">
      <c r="A60" s="115">
        <v>56</v>
      </c>
      <c r="B60" s="115" t="s">
        <v>111</v>
      </c>
      <c r="C60" s="64" t="s">
        <v>112</v>
      </c>
      <c r="D60" s="64">
        <v>2017</v>
      </c>
      <c r="E60" s="64" t="s">
        <v>78</v>
      </c>
      <c r="F60" s="116">
        <v>7.6</v>
      </c>
      <c r="G60" s="116">
        <v>69.88</v>
      </c>
      <c r="H60" s="116">
        <v>4.44</v>
      </c>
      <c r="I60" s="116">
        <f t="shared" si="5"/>
        <v>81.92</v>
      </c>
      <c r="J60" s="64">
        <v>13</v>
      </c>
      <c r="K60" s="64">
        <v>27</v>
      </c>
      <c r="L60" s="121">
        <v>0.481481481481481</v>
      </c>
      <c r="M60" s="64">
        <v>23</v>
      </c>
      <c r="N60" s="64">
        <v>50</v>
      </c>
      <c r="O60" s="121">
        <f t="shared" si="4"/>
        <v>0.46</v>
      </c>
      <c r="P60" s="66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</row>
    <row r="61" s="104" customFormat="1" ht="16.5" spans="1:27">
      <c r="A61" s="115">
        <v>57</v>
      </c>
      <c r="B61" s="115">
        <v>2017011100</v>
      </c>
      <c r="C61" s="64" t="s">
        <v>113</v>
      </c>
      <c r="D61" s="64">
        <v>2017</v>
      </c>
      <c r="E61" s="64" t="s">
        <v>79</v>
      </c>
      <c r="F61" s="116">
        <v>7</v>
      </c>
      <c r="G61" s="116">
        <v>70.26</v>
      </c>
      <c r="H61" s="116">
        <v>4.07</v>
      </c>
      <c r="I61" s="116">
        <f t="shared" si="5"/>
        <v>81.33</v>
      </c>
      <c r="J61" s="64">
        <v>11</v>
      </c>
      <c r="K61" s="64">
        <v>23</v>
      </c>
      <c r="L61" s="121">
        <v>0.478260869565217</v>
      </c>
      <c r="M61" s="64">
        <v>24</v>
      </c>
      <c r="N61" s="64">
        <v>50</v>
      </c>
      <c r="O61" s="121">
        <f t="shared" si="4"/>
        <v>0.48</v>
      </c>
      <c r="P61" s="66"/>
      <c r="Q61" s="123"/>
      <c r="R61" s="123"/>
      <c r="S61" s="123"/>
      <c r="T61" s="123"/>
      <c r="U61" s="123"/>
      <c r="V61" s="123"/>
      <c r="W61" s="123"/>
      <c r="X61" s="123"/>
      <c r="Y61" s="123"/>
      <c r="Z61" s="123"/>
      <c r="AA61" s="123"/>
    </row>
    <row r="62" s="104" customFormat="1" ht="16.5" spans="1:27">
      <c r="A62" s="115">
        <v>58</v>
      </c>
      <c r="B62" s="115" t="s">
        <v>114</v>
      </c>
      <c r="C62" s="64" t="s">
        <v>115</v>
      </c>
      <c r="D62" s="64">
        <v>2017</v>
      </c>
      <c r="E62" s="64" t="s">
        <v>78</v>
      </c>
      <c r="F62" s="116">
        <v>7.3</v>
      </c>
      <c r="G62" s="116">
        <v>69.59</v>
      </c>
      <c r="H62" s="116">
        <v>4.36</v>
      </c>
      <c r="I62" s="116">
        <f t="shared" si="5"/>
        <v>81.25</v>
      </c>
      <c r="J62" s="64">
        <v>14</v>
      </c>
      <c r="K62" s="64">
        <v>27</v>
      </c>
      <c r="L62" s="121">
        <v>0.518518518518518</v>
      </c>
      <c r="M62" s="64">
        <v>25</v>
      </c>
      <c r="N62" s="64">
        <v>50</v>
      </c>
      <c r="O62" s="121">
        <f t="shared" si="4"/>
        <v>0.5</v>
      </c>
      <c r="P62" s="66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</row>
    <row r="63" s="104" customFormat="1" ht="16.5" spans="1:27">
      <c r="A63" s="115">
        <v>59</v>
      </c>
      <c r="B63" s="115" t="s">
        <v>116</v>
      </c>
      <c r="C63" s="64" t="s">
        <v>117</v>
      </c>
      <c r="D63" s="64">
        <v>2017</v>
      </c>
      <c r="E63" s="64" t="s">
        <v>78</v>
      </c>
      <c r="F63" s="116">
        <v>8.8</v>
      </c>
      <c r="G63" s="116">
        <v>68.46</v>
      </c>
      <c r="H63" s="116">
        <v>3.8</v>
      </c>
      <c r="I63" s="116">
        <f t="shared" si="5"/>
        <v>81.06</v>
      </c>
      <c r="J63" s="64">
        <v>15</v>
      </c>
      <c r="K63" s="64">
        <v>27</v>
      </c>
      <c r="L63" s="121">
        <v>0.555555555555556</v>
      </c>
      <c r="M63" s="64">
        <v>26</v>
      </c>
      <c r="N63" s="64">
        <v>50</v>
      </c>
      <c r="O63" s="121">
        <f t="shared" si="4"/>
        <v>0.52</v>
      </c>
      <c r="P63" s="66"/>
      <c r="Q63" s="123"/>
      <c r="R63" s="123"/>
      <c r="S63" s="123"/>
      <c r="T63" s="123"/>
      <c r="U63" s="123"/>
      <c r="V63" s="123"/>
      <c r="W63" s="123"/>
      <c r="X63" s="123"/>
      <c r="Y63" s="123"/>
      <c r="Z63" s="123"/>
      <c r="AA63" s="123"/>
    </row>
    <row r="64" s="104" customFormat="1" ht="16.5" spans="1:27">
      <c r="A64" s="115">
        <v>60</v>
      </c>
      <c r="B64" s="115">
        <v>2017011085</v>
      </c>
      <c r="C64" s="64" t="s">
        <v>118</v>
      </c>
      <c r="D64" s="64">
        <v>2017</v>
      </c>
      <c r="E64" s="64" t="s">
        <v>79</v>
      </c>
      <c r="F64" s="116">
        <v>7.3</v>
      </c>
      <c r="G64" s="116">
        <v>69.85</v>
      </c>
      <c r="H64" s="116">
        <v>3.8</v>
      </c>
      <c r="I64" s="116">
        <f t="shared" si="5"/>
        <v>80.95</v>
      </c>
      <c r="J64" s="64">
        <v>12</v>
      </c>
      <c r="K64" s="64">
        <v>23</v>
      </c>
      <c r="L64" s="121">
        <v>0.521739130434783</v>
      </c>
      <c r="M64" s="64">
        <v>27</v>
      </c>
      <c r="N64" s="64">
        <v>50</v>
      </c>
      <c r="O64" s="121">
        <f t="shared" si="4"/>
        <v>0.54</v>
      </c>
      <c r="P64" s="66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23"/>
    </row>
    <row r="65" s="104" customFormat="1" ht="16.5" spans="1:27">
      <c r="A65" s="115">
        <v>61</v>
      </c>
      <c r="B65" s="115" t="s">
        <v>119</v>
      </c>
      <c r="C65" s="64" t="s">
        <v>120</v>
      </c>
      <c r="D65" s="64">
        <v>2017</v>
      </c>
      <c r="E65" s="64" t="s">
        <v>78</v>
      </c>
      <c r="F65" s="116">
        <v>7.3</v>
      </c>
      <c r="G65" s="116">
        <v>69.04</v>
      </c>
      <c r="H65" s="116">
        <v>4.37</v>
      </c>
      <c r="I65" s="116">
        <f t="shared" si="5"/>
        <v>80.71</v>
      </c>
      <c r="J65" s="64">
        <v>16</v>
      </c>
      <c r="K65" s="64">
        <v>27</v>
      </c>
      <c r="L65" s="121">
        <v>0.592592592592593</v>
      </c>
      <c r="M65" s="64">
        <v>28</v>
      </c>
      <c r="N65" s="64">
        <v>50</v>
      </c>
      <c r="O65" s="121">
        <f t="shared" si="4"/>
        <v>0.56</v>
      </c>
      <c r="P65" s="66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</row>
    <row r="66" s="104" customFormat="1" ht="16.5" spans="1:27">
      <c r="A66" s="115">
        <v>62</v>
      </c>
      <c r="B66" s="115" t="s">
        <v>121</v>
      </c>
      <c r="C66" s="64" t="s">
        <v>122</v>
      </c>
      <c r="D66" s="64">
        <v>2017</v>
      </c>
      <c r="E66" s="64" t="s">
        <v>78</v>
      </c>
      <c r="F66" s="116">
        <v>7.9</v>
      </c>
      <c r="G66" s="116">
        <v>68.25</v>
      </c>
      <c r="H66" s="116">
        <v>4.3</v>
      </c>
      <c r="I66" s="116">
        <f t="shared" si="5"/>
        <v>80.45</v>
      </c>
      <c r="J66" s="64">
        <v>17</v>
      </c>
      <c r="K66" s="64">
        <v>27</v>
      </c>
      <c r="L66" s="121">
        <v>0.62962962962963</v>
      </c>
      <c r="M66" s="64">
        <v>29</v>
      </c>
      <c r="N66" s="64">
        <v>50</v>
      </c>
      <c r="O66" s="121">
        <f t="shared" si="4"/>
        <v>0.58</v>
      </c>
      <c r="P66" s="66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23"/>
    </row>
    <row r="67" s="104" customFormat="1" ht="16.5" spans="1:27">
      <c r="A67" s="115">
        <v>63</v>
      </c>
      <c r="B67" s="115">
        <v>2017011104</v>
      </c>
      <c r="C67" s="64" t="s">
        <v>123</v>
      </c>
      <c r="D67" s="64">
        <v>2017</v>
      </c>
      <c r="E67" s="64" t="s">
        <v>79</v>
      </c>
      <c r="F67" s="116">
        <v>7.5</v>
      </c>
      <c r="G67" s="116">
        <v>69</v>
      </c>
      <c r="H67" s="116">
        <v>3.8</v>
      </c>
      <c r="I67" s="116">
        <f t="shared" si="5"/>
        <v>80.3</v>
      </c>
      <c r="J67" s="64">
        <v>13</v>
      </c>
      <c r="K67" s="64">
        <v>23</v>
      </c>
      <c r="L67" s="121">
        <v>0.565217391304348</v>
      </c>
      <c r="M67" s="64">
        <v>30</v>
      </c>
      <c r="N67" s="64">
        <v>50</v>
      </c>
      <c r="O67" s="121">
        <f t="shared" si="4"/>
        <v>0.6</v>
      </c>
      <c r="P67" s="66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3"/>
    </row>
    <row r="68" s="104" customFormat="1" ht="16.5" spans="1:27">
      <c r="A68" s="115">
        <v>64</v>
      </c>
      <c r="B68" s="115">
        <v>2017011090</v>
      </c>
      <c r="C68" s="64" t="s">
        <v>124</v>
      </c>
      <c r="D68" s="64">
        <v>2017</v>
      </c>
      <c r="E68" s="64" t="s">
        <v>79</v>
      </c>
      <c r="F68" s="116">
        <v>7.4</v>
      </c>
      <c r="G68" s="116">
        <v>67.12</v>
      </c>
      <c r="H68" s="116">
        <v>4.19</v>
      </c>
      <c r="I68" s="116">
        <f t="shared" si="5"/>
        <v>78.71</v>
      </c>
      <c r="J68" s="64">
        <v>14</v>
      </c>
      <c r="K68" s="64">
        <v>23</v>
      </c>
      <c r="L68" s="121">
        <v>0.608695652173913</v>
      </c>
      <c r="M68" s="64">
        <v>31</v>
      </c>
      <c r="N68" s="64">
        <v>50</v>
      </c>
      <c r="O68" s="121">
        <f t="shared" si="4"/>
        <v>0.62</v>
      </c>
      <c r="P68" s="66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</row>
    <row r="69" s="104" customFormat="1" ht="16.5" spans="1:27">
      <c r="A69" s="115">
        <v>65</v>
      </c>
      <c r="B69" s="115" t="s">
        <v>125</v>
      </c>
      <c r="C69" s="64" t="s">
        <v>126</v>
      </c>
      <c r="D69" s="64">
        <v>2017</v>
      </c>
      <c r="E69" s="64" t="s">
        <v>78</v>
      </c>
      <c r="F69" s="116">
        <v>7</v>
      </c>
      <c r="G69" s="116">
        <v>67.17</v>
      </c>
      <c r="H69" s="116">
        <v>4.33</v>
      </c>
      <c r="I69" s="116">
        <f t="shared" si="5"/>
        <v>78.5</v>
      </c>
      <c r="J69" s="64">
        <v>18</v>
      </c>
      <c r="K69" s="64">
        <v>27</v>
      </c>
      <c r="L69" s="121">
        <v>0.666666666666667</v>
      </c>
      <c r="M69" s="64">
        <v>32</v>
      </c>
      <c r="N69" s="64">
        <v>50</v>
      </c>
      <c r="O69" s="121">
        <f t="shared" si="4"/>
        <v>0.64</v>
      </c>
      <c r="P69" s="66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</row>
    <row r="70" s="104" customFormat="1" ht="16.5" spans="1:27">
      <c r="A70" s="115">
        <v>66</v>
      </c>
      <c r="B70" s="115">
        <v>2017011093</v>
      </c>
      <c r="C70" s="64" t="s">
        <v>127</v>
      </c>
      <c r="D70" s="64">
        <v>2017</v>
      </c>
      <c r="E70" s="64" t="s">
        <v>79</v>
      </c>
      <c r="F70" s="116">
        <v>7</v>
      </c>
      <c r="G70" s="116">
        <v>69</v>
      </c>
      <c r="H70" s="116">
        <v>2.39</v>
      </c>
      <c r="I70" s="116">
        <f t="shared" ref="I70:I93" si="6">F70+G70+H70</f>
        <v>78.39</v>
      </c>
      <c r="J70" s="64">
        <v>15</v>
      </c>
      <c r="K70" s="64">
        <v>23</v>
      </c>
      <c r="L70" s="121">
        <v>0.652173913043478</v>
      </c>
      <c r="M70" s="64">
        <v>33</v>
      </c>
      <c r="N70" s="64">
        <v>50</v>
      </c>
      <c r="O70" s="121">
        <f t="shared" ref="O70:O101" si="7">M70/N70</f>
        <v>0.66</v>
      </c>
      <c r="P70" s="66"/>
      <c r="Q70" s="123"/>
      <c r="R70" s="123"/>
      <c r="S70" s="123"/>
      <c r="T70" s="123"/>
      <c r="U70" s="123"/>
      <c r="V70" s="123"/>
      <c r="W70" s="123"/>
      <c r="X70" s="123"/>
      <c r="Y70" s="123"/>
      <c r="Z70" s="123"/>
      <c r="AA70" s="123"/>
    </row>
    <row r="71" s="104" customFormat="1" ht="16.5" spans="1:27">
      <c r="A71" s="115">
        <v>67</v>
      </c>
      <c r="B71" s="115">
        <v>2017011075</v>
      </c>
      <c r="C71" s="64" t="s">
        <v>128</v>
      </c>
      <c r="D71" s="64">
        <v>2017</v>
      </c>
      <c r="E71" s="64" t="s">
        <v>79</v>
      </c>
      <c r="F71" s="116">
        <v>7</v>
      </c>
      <c r="G71" s="116">
        <v>66.91</v>
      </c>
      <c r="H71" s="116">
        <v>4.04</v>
      </c>
      <c r="I71" s="116">
        <f t="shared" si="6"/>
        <v>77.95</v>
      </c>
      <c r="J71" s="64">
        <v>16</v>
      </c>
      <c r="K71" s="64">
        <v>23</v>
      </c>
      <c r="L71" s="121">
        <v>0.695652173913043</v>
      </c>
      <c r="M71" s="64">
        <v>34</v>
      </c>
      <c r="N71" s="64">
        <v>50</v>
      </c>
      <c r="O71" s="121">
        <f t="shared" si="7"/>
        <v>0.68</v>
      </c>
      <c r="P71" s="66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</row>
    <row r="72" s="104" customFormat="1" ht="16.5" spans="1:27">
      <c r="A72" s="115">
        <v>68</v>
      </c>
      <c r="B72" s="115" t="s">
        <v>129</v>
      </c>
      <c r="C72" s="64" t="s">
        <v>130</v>
      </c>
      <c r="D72" s="64">
        <v>2017</v>
      </c>
      <c r="E72" s="64" t="s">
        <v>78</v>
      </c>
      <c r="F72" s="116">
        <v>7</v>
      </c>
      <c r="G72" s="116">
        <v>66.78</v>
      </c>
      <c r="H72" s="116">
        <v>4.15</v>
      </c>
      <c r="I72" s="116">
        <f t="shared" si="6"/>
        <v>77.93</v>
      </c>
      <c r="J72" s="64">
        <v>19</v>
      </c>
      <c r="K72" s="64">
        <v>27</v>
      </c>
      <c r="L72" s="121">
        <v>0.703703703703704</v>
      </c>
      <c r="M72" s="64">
        <v>35</v>
      </c>
      <c r="N72" s="64">
        <v>50</v>
      </c>
      <c r="O72" s="121">
        <f t="shared" si="7"/>
        <v>0.7</v>
      </c>
      <c r="P72" s="66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</row>
    <row r="73" s="104" customFormat="1" ht="16.5" spans="1:27">
      <c r="A73" s="115">
        <v>69</v>
      </c>
      <c r="B73" s="115">
        <v>2017011086</v>
      </c>
      <c r="C73" s="64" t="s">
        <v>131</v>
      </c>
      <c r="D73" s="64">
        <v>2017</v>
      </c>
      <c r="E73" s="64" t="s">
        <v>79</v>
      </c>
      <c r="F73" s="116">
        <v>7.8</v>
      </c>
      <c r="G73" s="116">
        <v>66.03</v>
      </c>
      <c r="H73" s="116">
        <v>3.8</v>
      </c>
      <c r="I73" s="116">
        <f t="shared" si="6"/>
        <v>77.63</v>
      </c>
      <c r="J73" s="64">
        <v>17</v>
      </c>
      <c r="K73" s="64">
        <v>23</v>
      </c>
      <c r="L73" s="121">
        <v>0.739130434782609</v>
      </c>
      <c r="M73" s="64">
        <v>36</v>
      </c>
      <c r="N73" s="64">
        <v>50</v>
      </c>
      <c r="O73" s="121">
        <f t="shared" si="7"/>
        <v>0.72</v>
      </c>
      <c r="P73" s="66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</row>
    <row r="74" s="104" customFormat="1" ht="16.5" spans="1:27">
      <c r="A74" s="115">
        <v>70</v>
      </c>
      <c r="B74" s="115" t="s">
        <v>132</v>
      </c>
      <c r="C74" s="64" t="s">
        <v>133</v>
      </c>
      <c r="D74" s="64">
        <v>2017</v>
      </c>
      <c r="E74" s="64" t="s">
        <v>78</v>
      </c>
      <c r="F74" s="116">
        <v>7</v>
      </c>
      <c r="G74" s="116">
        <v>66.77</v>
      </c>
      <c r="H74" s="116">
        <v>3.8</v>
      </c>
      <c r="I74" s="116">
        <f t="shared" si="6"/>
        <v>77.57</v>
      </c>
      <c r="J74" s="64">
        <v>20</v>
      </c>
      <c r="K74" s="64">
        <v>27</v>
      </c>
      <c r="L74" s="121">
        <v>0.740740740740741</v>
      </c>
      <c r="M74" s="64">
        <v>37</v>
      </c>
      <c r="N74" s="64">
        <v>50</v>
      </c>
      <c r="O74" s="121">
        <f t="shared" si="7"/>
        <v>0.74</v>
      </c>
      <c r="P74" s="66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</row>
    <row r="75" s="104" customFormat="1" ht="16.5" spans="1:27">
      <c r="A75" s="115">
        <v>71</v>
      </c>
      <c r="B75" s="115" t="s">
        <v>134</v>
      </c>
      <c r="C75" s="64" t="s">
        <v>135</v>
      </c>
      <c r="D75" s="64">
        <v>2017</v>
      </c>
      <c r="E75" s="64" t="s">
        <v>78</v>
      </c>
      <c r="F75" s="116">
        <v>7</v>
      </c>
      <c r="G75" s="116">
        <v>66.59</v>
      </c>
      <c r="H75" s="116">
        <v>3.8</v>
      </c>
      <c r="I75" s="116">
        <f t="shared" si="6"/>
        <v>77.39</v>
      </c>
      <c r="J75" s="64">
        <v>21</v>
      </c>
      <c r="K75" s="64">
        <v>27</v>
      </c>
      <c r="L75" s="121">
        <v>0.777777777777778</v>
      </c>
      <c r="M75" s="64">
        <v>38</v>
      </c>
      <c r="N75" s="64">
        <v>50</v>
      </c>
      <c r="O75" s="121">
        <f t="shared" si="7"/>
        <v>0.76</v>
      </c>
      <c r="P75" s="66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</row>
    <row r="76" s="104" customFormat="1" ht="16.5" spans="1:27">
      <c r="A76" s="115">
        <v>72</v>
      </c>
      <c r="B76" s="115">
        <v>2017011076</v>
      </c>
      <c r="C76" s="64" t="s">
        <v>136</v>
      </c>
      <c r="D76" s="64">
        <v>2017</v>
      </c>
      <c r="E76" s="64" t="s">
        <v>79</v>
      </c>
      <c r="F76" s="116">
        <v>7</v>
      </c>
      <c r="G76" s="116">
        <v>66.11</v>
      </c>
      <c r="H76" s="116">
        <v>4.2</v>
      </c>
      <c r="I76" s="116">
        <f t="shared" si="6"/>
        <v>77.31</v>
      </c>
      <c r="J76" s="64">
        <v>18</v>
      </c>
      <c r="K76" s="64">
        <v>23</v>
      </c>
      <c r="L76" s="121">
        <v>0.782608695652174</v>
      </c>
      <c r="M76" s="64">
        <v>39</v>
      </c>
      <c r="N76" s="64">
        <v>50</v>
      </c>
      <c r="O76" s="121">
        <f t="shared" si="7"/>
        <v>0.78</v>
      </c>
      <c r="P76" s="66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</row>
    <row r="77" s="104" customFormat="1" ht="16.5" spans="1:27">
      <c r="A77" s="115">
        <v>73</v>
      </c>
      <c r="B77" s="115" t="s">
        <v>137</v>
      </c>
      <c r="C77" s="64" t="s">
        <v>138</v>
      </c>
      <c r="D77" s="64">
        <v>2017</v>
      </c>
      <c r="E77" s="64" t="s">
        <v>78</v>
      </c>
      <c r="F77" s="116">
        <v>7</v>
      </c>
      <c r="G77" s="116">
        <v>66.14</v>
      </c>
      <c r="H77" s="116">
        <v>4.16</v>
      </c>
      <c r="I77" s="116">
        <f t="shared" si="6"/>
        <v>77.3</v>
      </c>
      <c r="J77" s="64">
        <v>22</v>
      </c>
      <c r="K77" s="64">
        <v>27</v>
      </c>
      <c r="L77" s="121">
        <v>0.814814814814815</v>
      </c>
      <c r="M77" s="64">
        <v>40</v>
      </c>
      <c r="N77" s="64">
        <v>50</v>
      </c>
      <c r="O77" s="121">
        <f t="shared" si="7"/>
        <v>0.8</v>
      </c>
      <c r="P77" s="66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23"/>
    </row>
    <row r="78" s="104" customFormat="1" ht="16.5" spans="1:27">
      <c r="A78" s="115">
        <v>74</v>
      </c>
      <c r="B78" s="115">
        <v>2017011082</v>
      </c>
      <c r="C78" s="64" t="s">
        <v>139</v>
      </c>
      <c r="D78" s="64">
        <v>2017</v>
      </c>
      <c r="E78" s="64" t="s">
        <v>79</v>
      </c>
      <c r="F78" s="116">
        <v>7</v>
      </c>
      <c r="G78" s="116">
        <v>65.42</v>
      </c>
      <c r="H78" s="116">
        <v>4.19</v>
      </c>
      <c r="I78" s="116">
        <f t="shared" si="6"/>
        <v>76.61</v>
      </c>
      <c r="J78" s="64">
        <v>19</v>
      </c>
      <c r="K78" s="64">
        <v>23</v>
      </c>
      <c r="L78" s="121">
        <v>0.826086956521739</v>
      </c>
      <c r="M78" s="64">
        <v>41</v>
      </c>
      <c r="N78" s="64">
        <v>50</v>
      </c>
      <c r="O78" s="121">
        <f t="shared" si="7"/>
        <v>0.82</v>
      </c>
      <c r="P78" s="66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</row>
    <row r="79" s="104" customFormat="1" ht="16.5" spans="1:27">
      <c r="A79" s="115">
        <v>75</v>
      </c>
      <c r="B79" s="115">
        <v>2017011127</v>
      </c>
      <c r="C79" s="64" t="s">
        <v>140</v>
      </c>
      <c r="D79" s="64">
        <v>2017</v>
      </c>
      <c r="E79" s="64" t="s">
        <v>79</v>
      </c>
      <c r="F79" s="116">
        <v>7</v>
      </c>
      <c r="G79" s="116">
        <v>65.36</v>
      </c>
      <c r="H79" s="116">
        <v>4.13</v>
      </c>
      <c r="I79" s="116">
        <f t="shared" si="6"/>
        <v>76.49</v>
      </c>
      <c r="J79" s="64">
        <v>20</v>
      </c>
      <c r="K79" s="64">
        <v>23</v>
      </c>
      <c r="L79" s="121">
        <v>0.869565217391304</v>
      </c>
      <c r="M79" s="64">
        <v>42</v>
      </c>
      <c r="N79" s="64">
        <v>50</v>
      </c>
      <c r="O79" s="121">
        <f t="shared" si="7"/>
        <v>0.84</v>
      </c>
      <c r="P79" s="66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</row>
    <row r="80" s="104" customFormat="1" ht="16.5" spans="1:27">
      <c r="A80" s="115">
        <v>76</v>
      </c>
      <c r="B80" s="115" t="s">
        <v>141</v>
      </c>
      <c r="C80" s="64" t="s">
        <v>142</v>
      </c>
      <c r="D80" s="64">
        <v>2017</v>
      </c>
      <c r="E80" s="64" t="s">
        <v>78</v>
      </c>
      <c r="F80" s="116">
        <v>7.1</v>
      </c>
      <c r="G80" s="116">
        <v>65.16</v>
      </c>
      <c r="H80" s="116">
        <v>4.09</v>
      </c>
      <c r="I80" s="116">
        <f t="shared" si="6"/>
        <v>76.35</v>
      </c>
      <c r="J80" s="64">
        <v>23</v>
      </c>
      <c r="K80" s="64">
        <v>27</v>
      </c>
      <c r="L80" s="121">
        <v>0.851851851851852</v>
      </c>
      <c r="M80" s="64">
        <v>43</v>
      </c>
      <c r="N80" s="64">
        <v>50</v>
      </c>
      <c r="O80" s="121">
        <f t="shared" si="7"/>
        <v>0.86</v>
      </c>
      <c r="P80" s="66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</row>
    <row r="81" s="104" customFormat="1" ht="16.5" spans="1:27">
      <c r="A81" s="115">
        <v>77</v>
      </c>
      <c r="B81" s="115" t="s">
        <v>143</v>
      </c>
      <c r="C81" s="64" t="s">
        <v>144</v>
      </c>
      <c r="D81" s="64">
        <v>2017</v>
      </c>
      <c r="E81" s="64" t="s">
        <v>78</v>
      </c>
      <c r="F81" s="116">
        <v>7</v>
      </c>
      <c r="G81" s="116">
        <v>65.33</v>
      </c>
      <c r="H81" s="116">
        <v>3.8</v>
      </c>
      <c r="I81" s="116">
        <f t="shared" si="6"/>
        <v>76.13</v>
      </c>
      <c r="J81" s="64">
        <v>24</v>
      </c>
      <c r="K81" s="64">
        <v>27</v>
      </c>
      <c r="L81" s="121">
        <v>0.888888888888889</v>
      </c>
      <c r="M81" s="64">
        <v>44</v>
      </c>
      <c r="N81" s="64">
        <v>50</v>
      </c>
      <c r="O81" s="121">
        <f t="shared" si="7"/>
        <v>0.88</v>
      </c>
      <c r="P81" s="66"/>
      <c r="Q81" s="123"/>
      <c r="R81" s="123"/>
      <c r="S81" s="123"/>
      <c r="T81" s="123"/>
      <c r="U81" s="123"/>
      <c r="V81" s="123"/>
      <c r="W81" s="123"/>
      <c r="X81" s="123"/>
      <c r="Y81" s="123"/>
      <c r="Z81" s="123"/>
      <c r="AA81" s="123"/>
    </row>
    <row r="82" s="104" customFormat="1" ht="16.5" spans="1:27">
      <c r="A82" s="115">
        <v>78</v>
      </c>
      <c r="B82" s="115">
        <v>2017011084</v>
      </c>
      <c r="C82" s="64" t="s">
        <v>145</v>
      </c>
      <c r="D82" s="64">
        <v>2017</v>
      </c>
      <c r="E82" s="64" t="s">
        <v>79</v>
      </c>
      <c r="F82" s="116">
        <v>6.8</v>
      </c>
      <c r="G82" s="116">
        <v>65.21</v>
      </c>
      <c r="H82" s="116">
        <v>4</v>
      </c>
      <c r="I82" s="116">
        <f t="shared" si="6"/>
        <v>76.01</v>
      </c>
      <c r="J82" s="64">
        <v>21</v>
      </c>
      <c r="K82" s="64">
        <v>23</v>
      </c>
      <c r="L82" s="121">
        <v>0.91304347826087</v>
      </c>
      <c r="M82" s="64">
        <v>45</v>
      </c>
      <c r="N82" s="64">
        <v>50</v>
      </c>
      <c r="O82" s="121">
        <f t="shared" si="7"/>
        <v>0.9</v>
      </c>
      <c r="P82" s="66"/>
      <c r="Q82" s="123"/>
      <c r="R82" s="123"/>
      <c r="S82" s="123"/>
      <c r="T82" s="123"/>
      <c r="U82" s="123"/>
      <c r="V82" s="123"/>
      <c r="W82" s="123"/>
      <c r="X82" s="123"/>
      <c r="Y82" s="123"/>
      <c r="Z82" s="123"/>
      <c r="AA82" s="123"/>
    </row>
    <row r="83" s="104" customFormat="1" ht="16.5" spans="1:27">
      <c r="A83" s="115">
        <v>79</v>
      </c>
      <c r="B83" s="115">
        <v>2017011078</v>
      </c>
      <c r="C83" s="64" t="s">
        <v>146</v>
      </c>
      <c r="D83" s="64">
        <v>2017</v>
      </c>
      <c r="E83" s="64" t="s">
        <v>79</v>
      </c>
      <c r="F83" s="116">
        <v>7</v>
      </c>
      <c r="G83" s="116">
        <v>62.82</v>
      </c>
      <c r="H83" s="116">
        <v>3.58</v>
      </c>
      <c r="I83" s="116">
        <f t="shared" si="6"/>
        <v>73.4</v>
      </c>
      <c r="J83" s="64">
        <v>22</v>
      </c>
      <c r="K83" s="64">
        <v>23</v>
      </c>
      <c r="L83" s="121">
        <v>0.956521739130435</v>
      </c>
      <c r="M83" s="64">
        <v>46</v>
      </c>
      <c r="N83" s="64">
        <v>50</v>
      </c>
      <c r="O83" s="121">
        <f t="shared" si="7"/>
        <v>0.92</v>
      </c>
      <c r="P83" s="66"/>
      <c r="Q83" s="123"/>
      <c r="R83" s="123"/>
      <c r="S83" s="123"/>
      <c r="T83" s="123"/>
      <c r="U83" s="123"/>
      <c r="V83" s="123"/>
      <c r="W83" s="123"/>
      <c r="X83" s="123"/>
      <c r="Y83" s="123"/>
      <c r="Z83" s="123"/>
      <c r="AA83" s="123"/>
    </row>
    <row r="84" s="104" customFormat="1" ht="16.5" spans="1:27">
      <c r="A84" s="115">
        <v>80</v>
      </c>
      <c r="B84" s="115" t="s">
        <v>147</v>
      </c>
      <c r="C84" s="64" t="s">
        <v>148</v>
      </c>
      <c r="D84" s="64">
        <v>2017</v>
      </c>
      <c r="E84" s="64" t="s">
        <v>78</v>
      </c>
      <c r="F84" s="116">
        <v>7</v>
      </c>
      <c r="G84" s="116">
        <v>60.65</v>
      </c>
      <c r="H84" s="116">
        <v>4.55</v>
      </c>
      <c r="I84" s="116">
        <f t="shared" si="6"/>
        <v>72.2</v>
      </c>
      <c r="J84" s="64">
        <v>25</v>
      </c>
      <c r="K84" s="64">
        <v>27</v>
      </c>
      <c r="L84" s="121">
        <v>0.925925925925926</v>
      </c>
      <c r="M84" s="64">
        <v>47</v>
      </c>
      <c r="N84" s="64">
        <v>50</v>
      </c>
      <c r="O84" s="121">
        <f t="shared" si="7"/>
        <v>0.94</v>
      </c>
      <c r="P84" s="66"/>
      <c r="Q84" s="123"/>
      <c r="R84" s="123"/>
      <c r="S84" s="123"/>
      <c r="T84" s="123"/>
      <c r="U84" s="123"/>
      <c r="V84" s="123"/>
      <c r="W84" s="123"/>
      <c r="X84" s="123"/>
      <c r="Y84" s="123"/>
      <c r="Z84" s="123"/>
      <c r="AA84" s="123"/>
    </row>
    <row r="85" s="104" customFormat="1" ht="16.5" spans="1:27">
      <c r="A85" s="115">
        <v>81</v>
      </c>
      <c r="B85" s="115">
        <v>2017011079</v>
      </c>
      <c r="C85" s="64" t="s">
        <v>149</v>
      </c>
      <c r="D85" s="64">
        <v>2017</v>
      </c>
      <c r="E85" s="64" t="s">
        <v>79</v>
      </c>
      <c r="F85" s="116">
        <v>7</v>
      </c>
      <c r="G85" s="116">
        <v>59.23</v>
      </c>
      <c r="H85" s="116">
        <v>3.9</v>
      </c>
      <c r="I85" s="116">
        <f t="shared" si="6"/>
        <v>70.13</v>
      </c>
      <c r="J85" s="64">
        <v>23</v>
      </c>
      <c r="K85" s="64">
        <v>23</v>
      </c>
      <c r="L85" s="121">
        <v>1</v>
      </c>
      <c r="M85" s="64">
        <v>48</v>
      </c>
      <c r="N85" s="64">
        <v>50</v>
      </c>
      <c r="O85" s="121">
        <f t="shared" si="7"/>
        <v>0.96</v>
      </c>
      <c r="P85" s="66"/>
      <c r="Q85" s="123"/>
      <c r="R85" s="123"/>
      <c r="S85" s="123"/>
      <c r="T85" s="123"/>
      <c r="U85" s="123"/>
      <c r="V85" s="123"/>
      <c r="W85" s="123"/>
      <c r="X85" s="123"/>
      <c r="Y85" s="123"/>
      <c r="Z85" s="123"/>
      <c r="AA85" s="123"/>
    </row>
    <row r="86" s="104" customFormat="1" ht="16.5" spans="1:27">
      <c r="A86" s="115">
        <v>82</v>
      </c>
      <c r="B86" s="115" t="s">
        <v>150</v>
      </c>
      <c r="C86" s="64" t="s">
        <v>151</v>
      </c>
      <c r="D86" s="64">
        <v>2017</v>
      </c>
      <c r="E86" s="64" t="s">
        <v>78</v>
      </c>
      <c r="F86" s="116">
        <v>7</v>
      </c>
      <c r="G86" s="116">
        <v>54.97</v>
      </c>
      <c r="H86" s="116">
        <v>4.55</v>
      </c>
      <c r="I86" s="116">
        <f t="shared" si="6"/>
        <v>66.52</v>
      </c>
      <c r="J86" s="64">
        <v>26</v>
      </c>
      <c r="K86" s="64">
        <v>27</v>
      </c>
      <c r="L86" s="121">
        <v>0.962962962962963</v>
      </c>
      <c r="M86" s="64">
        <v>49</v>
      </c>
      <c r="N86" s="64">
        <v>50</v>
      </c>
      <c r="O86" s="121">
        <f t="shared" si="7"/>
        <v>0.98</v>
      </c>
      <c r="P86" s="66"/>
      <c r="Q86" s="123"/>
      <c r="R86" s="123"/>
      <c r="S86" s="123"/>
      <c r="T86" s="123"/>
      <c r="U86" s="123"/>
      <c r="V86" s="123"/>
      <c r="W86" s="123"/>
      <c r="X86" s="123"/>
      <c r="Y86" s="123"/>
      <c r="Z86" s="123"/>
      <c r="AA86" s="123"/>
    </row>
    <row r="87" s="104" customFormat="1" ht="16.5" spans="1:27">
      <c r="A87" s="115">
        <v>83</v>
      </c>
      <c r="B87" s="115" t="s">
        <v>152</v>
      </c>
      <c r="C87" s="64" t="s">
        <v>153</v>
      </c>
      <c r="D87" s="64">
        <v>2017</v>
      </c>
      <c r="E87" s="64" t="s">
        <v>78</v>
      </c>
      <c r="F87" s="116">
        <v>7</v>
      </c>
      <c r="G87" s="116">
        <v>53.28</v>
      </c>
      <c r="H87" s="116">
        <v>3.8</v>
      </c>
      <c r="I87" s="116">
        <f t="shared" si="6"/>
        <v>64.08</v>
      </c>
      <c r="J87" s="64">
        <v>27</v>
      </c>
      <c r="K87" s="64">
        <v>27</v>
      </c>
      <c r="L87" s="121">
        <v>1</v>
      </c>
      <c r="M87" s="64">
        <v>50</v>
      </c>
      <c r="N87" s="64">
        <v>50</v>
      </c>
      <c r="O87" s="121">
        <f t="shared" si="7"/>
        <v>1</v>
      </c>
      <c r="P87" s="66"/>
      <c r="Q87" s="123"/>
      <c r="R87" s="123"/>
      <c r="S87" s="123"/>
      <c r="T87" s="123"/>
      <c r="U87" s="123"/>
      <c r="V87" s="123"/>
      <c r="W87" s="123"/>
      <c r="X87" s="123"/>
      <c r="Y87" s="123"/>
      <c r="Z87" s="123"/>
      <c r="AA87" s="123"/>
    </row>
    <row r="88" s="104" customFormat="1" ht="16.5" spans="1:27">
      <c r="A88" s="115">
        <v>84</v>
      </c>
      <c r="B88" s="115">
        <v>2017011243</v>
      </c>
      <c r="C88" s="64" t="s">
        <v>154</v>
      </c>
      <c r="D88" s="64">
        <v>2017</v>
      </c>
      <c r="E88" s="64" t="s">
        <v>155</v>
      </c>
      <c r="F88" s="116">
        <v>9.02</v>
      </c>
      <c r="G88" s="116">
        <v>77.5104</v>
      </c>
      <c r="H88" s="71">
        <v>4.66</v>
      </c>
      <c r="I88" s="116">
        <f t="shared" si="6"/>
        <v>91.1904</v>
      </c>
      <c r="J88" s="64">
        <v>1</v>
      </c>
      <c r="K88" s="64">
        <v>33</v>
      </c>
      <c r="L88" s="121">
        <v>0.0303030303030303</v>
      </c>
      <c r="M88" s="64">
        <v>1</v>
      </c>
      <c r="N88" s="64">
        <v>63</v>
      </c>
      <c r="O88" s="121">
        <f t="shared" si="7"/>
        <v>0.0158730158730159</v>
      </c>
      <c r="P88" s="66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</row>
    <row r="89" s="104" customFormat="1" ht="16.5" spans="1:27">
      <c r="A89" s="115">
        <v>85</v>
      </c>
      <c r="B89" s="115">
        <v>2017011189</v>
      </c>
      <c r="C89" s="64" t="s">
        <v>156</v>
      </c>
      <c r="D89" s="64">
        <v>2017</v>
      </c>
      <c r="E89" s="64" t="s">
        <v>157</v>
      </c>
      <c r="F89" s="116">
        <v>8.6</v>
      </c>
      <c r="G89" s="116">
        <v>75.12</v>
      </c>
      <c r="H89" s="116">
        <v>4.85</v>
      </c>
      <c r="I89" s="116">
        <f t="shared" si="6"/>
        <v>88.57</v>
      </c>
      <c r="J89" s="64">
        <v>1</v>
      </c>
      <c r="K89" s="64">
        <v>30</v>
      </c>
      <c r="L89" s="121">
        <v>0.0333333333333333</v>
      </c>
      <c r="M89" s="64">
        <v>2</v>
      </c>
      <c r="N89" s="64">
        <v>63</v>
      </c>
      <c r="O89" s="121">
        <f t="shared" si="7"/>
        <v>0.0317460317460317</v>
      </c>
      <c r="P89" s="66"/>
      <c r="Q89" s="123"/>
      <c r="R89" s="123"/>
      <c r="S89" s="123"/>
      <c r="T89" s="123"/>
      <c r="U89" s="123"/>
      <c r="V89" s="123"/>
      <c r="W89" s="123"/>
      <c r="X89" s="123"/>
      <c r="Y89" s="123"/>
      <c r="Z89" s="123"/>
      <c r="AA89" s="123"/>
    </row>
    <row r="90" s="104" customFormat="1" ht="16.5" spans="1:27">
      <c r="A90" s="115">
        <v>86</v>
      </c>
      <c r="B90" s="115">
        <v>2017011242</v>
      </c>
      <c r="C90" s="64" t="s">
        <v>158</v>
      </c>
      <c r="D90" s="64">
        <v>2017</v>
      </c>
      <c r="E90" s="64" t="s">
        <v>155</v>
      </c>
      <c r="F90" s="116">
        <v>8.5</v>
      </c>
      <c r="G90" s="116">
        <v>75.6508</v>
      </c>
      <c r="H90" s="71">
        <v>4.36</v>
      </c>
      <c r="I90" s="116">
        <f t="shared" si="6"/>
        <v>88.5108</v>
      </c>
      <c r="J90" s="64">
        <v>2</v>
      </c>
      <c r="K90" s="64">
        <v>33</v>
      </c>
      <c r="L90" s="121">
        <v>0.0606060606060606</v>
      </c>
      <c r="M90" s="64">
        <v>3</v>
      </c>
      <c r="N90" s="64">
        <v>63</v>
      </c>
      <c r="O90" s="121">
        <f t="shared" si="7"/>
        <v>0.0476190476190476</v>
      </c>
      <c r="P90" s="66"/>
      <c r="Q90" s="123"/>
      <c r="R90" s="123"/>
      <c r="S90" s="123"/>
      <c r="T90" s="123"/>
      <c r="U90" s="123"/>
      <c r="V90" s="123"/>
      <c r="W90" s="123"/>
      <c r="X90" s="123"/>
      <c r="Y90" s="123"/>
      <c r="Z90" s="123"/>
      <c r="AA90" s="123"/>
    </row>
    <row r="91" s="104" customFormat="1" ht="16.5" spans="1:27">
      <c r="A91" s="115">
        <v>87</v>
      </c>
      <c r="B91" s="115">
        <v>2017011250</v>
      </c>
      <c r="C91" s="64" t="s">
        <v>159</v>
      </c>
      <c r="D91" s="64">
        <v>2017</v>
      </c>
      <c r="E91" s="64" t="s">
        <v>157</v>
      </c>
      <c r="F91" s="116">
        <v>8.2</v>
      </c>
      <c r="G91" s="116">
        <v>73.39</v>
      </c>
      <c r="H91" s="116">
        <v>4.79</v>
      </c>
      <c r="I91" s="116">
        <f t="shared" si="6"/>
        <v>86.38</v>
      </c>
      <c r="J91" s="64">
        <v>3</v>
      </c>
      <c r="K91" s="64">
        <v>30</v>
      </c>
      <c r="L91" s="121">
        <v>0.1</v>
      </c>
      <c r="M91" s="64">
        <v>4</v>
      </c>
      <c r="N91" s="64">
        <v>63</v>
      </c>
      <c r="O91" s="121">
        <f t="shared" si="7"/>
        <v>0.0634920634920635</v>
      </c>
      <c r="P91" s="66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23"/>
    </row>
    <row r="92" s="104" customFormat="1" ht="16.5" spans="1:27">
      <c r="A92" s="115">
        <v>88</v>
      </c>
      <c r="B92" s="115">
        <v>2017011201</v>
      </c>
      <c r="C92" s="64" t="s">
        <v>160</v>
      </c>
      <c r="D92" s="64">
        <v>2017</v>
      </c>
      <c r="E92" s="64" t="s">
        <v>157</v>
      </c>
      <c r="F92" s="116">
        <v>8.7</v>
      </c>
      <c r="G92" s="116">
        <v>72.3</v>
      </c>
      <c r="H92" s="116">
        <v>5.09</v>
      </c>
      <c r="I92" s="116">
        <f t="shared" si="6"/>
        <v>86.09</v>
      </c>
      <c r="J92" s="64">
        <v>4</v>
      </c>
      <c r="K92" s="64">
        <v>30</v>
      </c>
      <c r="L92" s="121">
        <v>0.133333333333333</v>
      </c>
      <c r="M92" s="64">
        <v>5</v>
      </c>
      <c r="N92" s="64">
        <v>63</v>
      </c>
      <c r="O92" s="121">
        <f t="shared" si="7"/>
        <v>0.0793650793650794</v>
      </c>
      <c r="P92" s="66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23"/>
    </row>
    <row r="93" s="104" customFormat="1" ht="16.5" spans="1:27">
      <c r="A93" s="115">
        <v>89</v>
      </c>
      <c r="B93" s="115">
        <v>2017011185</v>
      </c>
      <c r="C93" s="64" t="s">
        <v>161</v>
      </c>
      <c r="D93" s="64">
        <v>2017</v>
      </c>
      <c r="E93" s="64" t="s">
        <v>157</v>
      </c>
      <c r="F93" s="116">
        <v>8.6</v>
      </c>
      <c r="G93" s="116">
        <v>70.02</v>
      </c>
      <c r="H93" s="116">
        <v>7.4</v>
      </c>
      <c r="I93" s="116">
        <f t="shared" si="6"/>
        <v>86.02</v>
      </c>
      <c r="J93" s="64">
        <v>2</v>
      </c>
      <c r="K93" s="64">
        <v>30</v>
      </c>
      <c r="L93" s="121">
        <v>0.0666666666666667</v>
      </c>
      <c r="M93" s="64">
        <v>6</v>
      </c>
      <c r="N93" s="64">
        <v>63</v>
      </c>
      <c r="O93" s="121">
        <f t="shared" si="7"/>
        <v>0.0952380952380952</v>
      </c>
      <c r="P93" s="66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</row>
    <row r="94" s="104" customFormat="1" ht="16.5" spans="1:27">
      <c r="A94" s="115">
        <v>90</v>
      </c>
      <c r="B94" s="115">
        <v>2017011244</v>
      </c>
      <c r="C94" s="64" t="s">
        <v>162</v>
      </c>
      <c r="D94" s="64">
        <v>2017</v>
      </c>
      <c r="E94" s="64" t="s">
        <v>155</v>
      </c>
      <c r="F94" s="116">
        <v>8.8</v>
      </c>
      <c r="G94" s="116">
        <v>70.028</v>
      </c>
      <c r="H94" s="71">
        <v>5.2</v>
      </c>
      <c r="I94" s="116">
        <f t="shared" ref="I94:I119" si="8">F94+G94+H94</f>
        <v>84.028</v>
      </c>
      <c r="J94" s="64">
        <v>3</v>
      </c>
      <c r="K94" s="64">
        <v>33</v>
      </c>
      <c r="L94" s="121">
        <v>0.0909090909090909</v>
      </c>
      <c r="M94" s="64">
        <v>7</v>
      </c>
      <c r="N94" s="64">
        <v>63</v>
      </c>
      <c r="O94" s="121">
        <f t="shared" si="7"/>
        <v>0.111111111111111</v>
      </c>
      <c r="P94" s="66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</row>
    <row r="95" s="104" customFormat="1" ht="16.5" spans="1:27">
      <c r="A95" s="115">
        <v>91</v>
      </c>
      <c r="B95" s="115">
        <v>2017011210</v>
      </c>
      <c r="C95" s="64" t="s">
        <v>163</v>
      </c>
      <c r="D95" s="64">
        <v>2017</v>
      </c>
      <c r="E95" s="64" t="s">
        <v>155</v>
      </c>
      <c r="F95" s="116">
        <v>9.1</v>
      </c>
      <c r="G95" s="116">
        <v>69.7176</v>
      </c>
      <c r="H95" s="71">
        <v>4.36</v>
      </c>
      <c r="I95" s="116">
        <f t="shared" si="8"/>
        <v>83.1776</v>
      </c>
      <c r="J95" s="64">
        <v>4</v>
      </c>
      <c r="K95" s="64">
        <v>33</v>
      </c>
      <c r="L95" s="121">
        <v>0.121212121212121</v>
      </c>
      <c r="M95" s="64">
        <v>8</v>
      </c>
      <c r="N95" s="64">
        <v>63</v>
      </c>
      <c r="O95" s="121">
        <f t="shared" si="7"/>
        <v>0.126984126984127</v>
      </c>
      <c r="P95" s="66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</row>
    <row r="96" s="104" customFormat="1" ht="16.5" spans="1:27">
      <c r="A96" s="115">
        <v>92</v>
      </c>
      <c r="B96" s="115">
        <v>2017011182</v>
      </c>
      <c r="C96" s="64" t="s">
        <v>164</v>
      </c>
      <c r="D96" s="64">
        <v>2017</v>
      </c>
      <c r="E96" s="64" t="s">
        <v>155</v>
      </c>
      <c r="F96" s="116">
        <v>7.4</v>
      </c>
      <c r="G96" s="116">
        <v>70.8524</v>
      </c>
      <c r="H96" s="71">
        <v>4.55</v>
      </c>
      <c r="I96" s="116">
        <f t="shared" si="8"/>
        <v>82.8024</v>
      </c>
      <c r="J96" s="64">
        <v>5</v>
      </c>
      <c r="K96" s="64">
        <v>33</v>
      </c>
      <c r="L96" s="121">
        <v>0.151515151515152</v>
      </c>
      <c r="M96" s="64">
        <v>9</v>
      </c>
      <c r="N96" s="64">
        <v>63</v>
      </c>
      <c r="O96" s="121">
        <f t="shared" si="7"/>
        <v>0.142857142857143</v>
      </c>
      <c r="P96" s="66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</row>
    <row r="97" s="104" customFormat="1" ht="16.5" spans="1:27">
      <c r="A97" s="115">
        <v>93</v>
      </c>
      <c r="B97" s="115">
        <v>2017011188</v>
      </c>
      <c r="C97" s="64" t="s">
        <v>165</v>
      </c>
      <c r="D97" s="64">
        <v>2017</v>
      </c>
      <c r="E97" s="64" t="s">
        <v>157</v>
      </c>
      <c r="F97" s="116">
        <v>8.9</v>
      </c>
      <c r="G97" s="116">
        <v>69.15</v>
      </c>
      <c r="H97" s="116">
        <v>4.66</v>
      </c>
      <c r="I97" s="116">
        <f t="shared" si="8"/>
        <v>82.71</v>
      </c>
      <c r="J97" s="64">
        <v>5</v>
      </c>
      <c r="K97" s="64">
        <v>30</v>
      </c>
      <c r="L97" s="121">
        <v>0.166666666666667</v>
      </c>
      <c r="M97" s="64">
        <v>10</v>
      </c>
      <c r="N97" s="64">
        <v>63</v>
      </c>
      <c r="O97" s="121">
        <f t="shared" si="7"/>
        <v>0.158730158730159</v>
      </c>
      <c r="P97" s="66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</row>
    <row r="98" s="104" customFormat="1" ht="16.5" spans="1:27">
      <c r="A98" s="115">
        <v>94</v>
      </c>
      <c r="B98" s="115">
        <v>2017011241</v>
      </c>
      <c r="C98" s="64" t="s">
        <v>166</v>
      </c>
      <c r="D98" s="64">
        <v>2017</v>
      </c>
      <c r="E98" s="64" t="s">
        <v>155</v>
      </c>
      <c r="F98" s="116">
        <v>7.2</v>
      </c>
      <c r="G98" s="116">
        <v>70.97</v>
      </c>
      <c r="H98" s="71">
        <v>4.51</v>
      </c>
      <c r="I98" s="116">
        <f t="shared" si="8"/>
        <v>82.68</v>
      </c>
      <c r="J98" s="64">
        <v>6</v>
      </c>
      <c r="K98" s="64">
        <v>33</v>
      </c>
      <c r="L98" s="121">
        <v>0.181818181818182</v>
      </c>
      <c r="M98" s="64">
        <v>11</v>
      </c>
      <c r="N98" s="64">
        <v>63</v>
      </c>
      <c r="O98" s="121">
        <f t="shared" si="7"/>
        <v>0.174603174603175</v>
      </c>
      <c r="P98" s="66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</row>
    <row r="99" s="104" customFormat="1" ht="16.5" spans="1:27">
      <c r="A99" s="115">
        <v>95</v>
      </c>
      <c r="B99" s="115">
        <v>2017011209</v>
      </c>
      <c r="C99" s="64" t="s">
        <v>167</v>
      </c>
      <c r="D99" s="64">
        <v>2017</v>
      </c>
      <c r="E99" s="64" t="s">
        <v>155</v>
      </c>
      <c r="F99" s="116">
        <v>8.1</v>
      </c>
      <c r="G99" s="116">
        <v>70.3772</v>
      </c>
      <c r="H99" s="71">
        <v>4.2</v>
      </c>
      <c r="I99" s="116">
        <f t="shared" si="8"/>
        <v>82.6772</v>
      </c>
      <c r="J99" s="64">
        <v>6</v>
      </c>
      <c r="K99" s="64">
        <v>33</v>
      </c>
      <c r="L99" s="121">
        <v>0.181818181818182</v>
      </c>
      <c r="M99" s="64">
        <v>11</v>
      </c>
      <c r="N99" s="64">
        <v>63</v>
      </c>
      <c r="O99" s="121">
        <f t="shared" si="7"/>
        <v>0.174603174603175</v>
      </c>
      <c r="P99" s="66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</row>
    <row r="100" s="104" customFormat="1" ht="16.5" spans="1:27">
      <c r="A100" s="115">
        <v>96</v>
      </c>
      <c r="B100" s="115">
        <v>2017011251</v>
      </c>
      <c r="C100" s="64" t="s">
        <v>168</v>
      </c>
      <c r="D100" s="64">
        <v>2017</v>
      </c>
      <c r="E100" s="64" t="s">
        <v>157</v>
      </c>
      <c r="F100" s="116">
        <v>8.1</v>
      </c>
      <c r="G100" s="116">
        <v>67.59</v>
      </c>
      <c r="H100" s="116">
        <v>6.87</v>
      </c>
      <c r="I100" s="116">
        <f t="shared" si="8"/>
        <v>82.56</v>
      </c>
      <c r="J100" s="64">
        <v>6</v>
      </c>
      <c r="K100" s="64">
        <v>30</v>
      </c>
      <c r="L100" s="121">
        <v>0.2</v>
      </c>
      <c r="M100" s="64">
        <v>13</v>
      </c>
      <c r="N100" s="64">
        <v>63</v>
      </c>
      <c r="O100" s="121">
        <f t="shared" si="7"/>
        <v>0.206349206349206</v>
      </c>
      <c r="P100" s="66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</row>
    <row r="101" s="104" customFormat="1" ht="16.5" spans="1:27">
      <c r="A101" s="115">
        <v>97</v>
      </c>
      <c r="B101" s="115">
        <v>2017011193</v>
      </c>
      <c r="C101" s="64" t="s">
        <v>169</v>
      </c>
      <c r="D101" s="64">
        <v>2017</v>
      </c>
      <c r="E101" s="64" t="s">
        <v>157</v>
      </c>
      <c r="F101" s="116">
        <v>7.6</v>
      </c>
      <c r="G101" s="116">
        <v>69.64</v>
      </c>
      <c r="H101" s="116">
        <v>4.68</v>
      </c>
      <c r="I101" s="116">
        <f t="shared" si="8"/>
        <v>81.92</v>
      </c>
      <c r="J101" s="64">
        <v>7</v>
      </c>
      <c r="K101" s="64">
        <v>30</v>
      </c>
      <c r="L101" s="121">
        <v>0.233333333333333</v>
      </c>
      <c r="M101" s="64">
        <v>14</v>
      </c>
      <c r="N101" s="64">
        <v>63</v>
      </c>
      <c r="O101" s="121">
        <v>0.222222222222222</v>
      </c>
      <c r="P101" s="66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</row>
    <row r="102" s="104" customFormat="1" ht="16.5" spans="1:27">
      <c r="A102" s="115">
        <v>98</v>
      </c>
      <c r="B102" s="115">
        <v>2017011194</v>
      </c>
      <c r="C102" s="64" t="s">
        <v>170</v>
      </c>
      <c r="D102" s="64">
        <v>2017</v>
      </c>
      <c r="E102" s="64" t="s">
        <v>157</v>
      </c>
      <c r="F102" s="116">
        <v>7.4</v>
      </c>
      <c r="G102" s="116">
        <v>68.78</v>
      </c>
      <c r="H102" s="116">
        <v>5.1</v>
      </c>
      <c r="I102" s="116">
        <f t="shared" si="8"/>
        <v>81.28</v>
      </c>
      <c r="J102" s="64">
        <v>8</v>
      </c>
      <c r="K102" s="64">
        <v>30</v>
      </c>
      <c r="L102" s="121">
        <v>0.266666666666667</v>
      </c>
      <c r="M102" s="64">
        <v>15</v>
      </c>
      <c r="N102" s="64">
        <v>63</v>
      </c>
      <c r="O102" s="121">
        <v>0.238095238095238</v>
      </c>
      <c r="P102" s="66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</row>
    <row r="103" s="104" customFormat="1" ht="16.5" spans="1:27">
      <c r="A103" s="115">
        <v>99</v>
      </c>
      <c r="B103" s="115">
        <v>2017011230</v>
      </c>
      <c r="C103" s="64" t="s">
        <v>171</v>
      </c>
      <c r="D103" s="64">
        <v>2017</v>
      </c>
      <c r="E103" s="64" t="s">
        <v>157</v>
      </c>
      <c r="F103" s="116">
        <v>7.8</v>
      </c>
      <c r="G103" s="116">
        <v>69.02</v>
      </c>
      <c r="H103" s="116">
        <v>4.32</v>
      </c>
      <c r="I103" s="116">
        <f t="shared" si="8"/>
        <v>81.14</v>
      </c>
      <c r="J103" s="64">
        <v>9</v>
      </c>
      <c r="K103" s="64">
        <v>30</v>
      </c>
      <c r="L103" s="121">
        <v>0.3</v>
      </c>
      <c r="M103" s="64">
        <v>16</v>
      </c>
      <c r="N103" s="64">
        <v>63</v>
      </c>
      <c r="O103" s="121">
        <v>0.253968253968254</v>
      </c>
      <c r="P103" s="66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</row>
    <row r="104" s="104" customFormat="1" ht="16.5" spans="1:27">
      <c r="A104" s="115">
        <v>100</v>
      </c>
      <c r="B104" s="115">
        <v>2017011206</v>
      </c>
      <c r="C104" s="64" t="s">
        <v>172</v>
      </c>
      <c r="D104" s="64">
        <v>2017</v>
      </c>
      <c r="E104" s="64" t="s">
        <v>155</v>
      </c>
      <c r="F104" s="116">
        <v>7.3</v>
      </c>
      <c r="G104" s="116">
        <v>69.138</v>
      </c>
      <c r="H104" s="116">
        <v>4.39</v>
      </c>
      <c r="I104" s="116">
        <f t="shared" si="8"/>
        <v>80.828</v>
      </c>
      <c r="J104" s="64">
        <v>8</v>
      </c>
      <c r="K104" s="64">
        <v>33</v>
      </c>
      <c r="L104" s="121">
        <v>0.242424242424242</v>
      </c>
      <c r="M104" s="64">
        <v>17</v>
      </c>
      <c r="N104" s="64">
        <v>63</v>
      </c>
      <c r="O104" s="121">
        <v>0.26984126984127</v>
      </c>
      <c r="P104" s="66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</row>
    <row r="105" s="104" customFormat="1" ht="16.5" spans="1:27">
      <c r="A105" s="115">
        <v>101</v>
      </c>
      <c r="B105" s="115">
        <v>2017011200</v>
      </c>
      <c r="C105" s="64" t="s">
        <v>173</v>
      </c>
      <c r="D105" s="64">
        <v>2017</v>
      </c>
      <c r="E105" s="64" t="s">
        <v>157</v>
      </c>
      <c r="F105" s="116">
        <v>9</v>
      </c>
      <c r="G105" s="116">
        <v>66.97</v>
      </c>
      <c r="H105" s="116">
        <v>4.59</v>
      </c>
      <c r="I105" s="116">
        <f t="shared" si="8"/>
        <v>80.56</v>
      </c>
      <c r="J105" s="64">
        <v>10</v>
      </c>
      <c r="K105" s="64">
        <v>30</v>
      </c>
      <c r="L105" s="121">
        <v>0.333333333333333</v>
      </c>
      <c r="M105" s="64">
        <v>18</v>
      </c>
      <c r="N105" s="64">
        <v>63</v>
      </c>
      <c r="O105" s="121">
        <v>0.285714285714286</v>
      </c>
      <c r="P105" s="66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</row>
    <row r="106" s="104" customFormat="1" ht="16.5" spans="1:27">
      <c r="A106" s="115">
        <v>102</v>
      </c>
      <c r="B106" s="115">
        <v>2017011165</v>
      </c>
      <c r="C106" s="64" t="s">
        <v>174</v>
      </c>
      <c r="D106" s="64">
        <v>2017</v>
      </c>
      <c r="E106" s="64" t="s">
        <v>157</v>
      </c>
      <c r="F106" s="116">
        <v>7.3</v>
      </c>
      <c r="G106" s="116">
        <v>69</v>
      </c>
      <c r="H106" s="116">
        <v>4.13</v>
      </c>
      <c r="I106" s="116">
        <f t="shared" si="8"/>
        <v>80.43</v>
      </c>
      <c r="J106" s="64">
        <v>11</v>
      </c>
      <c r="K106" s="64">
        <v>30</v>
      </c>
      <c r="L106" s="121">
        <v>0.366666666666667</v>
      </c>
      <c r="M106" s="64">
        <v>19</v>
      </c>
      <c r="N106" s="64">
        <v>63</v>
      </c>
      <c r="O106" s="121">
        <v>0.301587301587302</v>
      </c>
      <c r="P106" s="66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</row>
    <row r="107" s="104" customFormat="1" ht="16.5" spans="1:27">
      <c r="A107" s="115">
        <v>103</v>
      </c>
      <c r="B107" s="115">
        <v>2017011229</v>
      </c>
      <c r="C107" s="64" t="s">
        <v>175</v>
      </c>
      <c r="D107" s="64">
        <v>2017</v>
      </c>
      <c r="E107" s="64" t="s">
        <v>157</v>
      </c>
      <c r="F107" s="116">
        <v>8.9</v>
      </c>
      <c r="G107" s="116">
        <v>67.59</v>
      </c>
      <c r="H107" s="116">
        <v>3.92</v>
      </c>
      <c r="I107" s="116">
        <f t="shared" si="8"/>
        <v>80.41</v>
      </c>
      <c r="J107" s="64">
        <v>12</v>
      </c>
      <c r="K107" s="64">
        <v>30</v>
      </c>
      <c r="L107" s="121">
        <v>0.4</v>
      </c>
      <c r="M107" s="64">
        <v>20</v>
      </c>
      <c r="N107" s="64">
        <v>63</v>
      </c>
      <c r="O107" s="121">
        <v>0.317460317460317</v>
      </c>
      <c r="P107" s="66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</row>
    <row r="108" s="104" customFormat="1" ht="16.5" spans="1:27">
      <c r="A108" s="115">
        <v>104</v>
      </c>
      <c r="B108" s="115">
        <v>2017011212</v>
      </c>
      <c r="C108" s="64" t="s">
        <v>176</v>
      </c>
      <c r="D108" s="64">
        <v>2017</v>
      </c>
      <c r="E108" s="64" t="s">
        <v>157</v>
      </c>
      <c r="F108" s="116">
        <v>7.5</v>
      </c>
      <c r="G108" s="116">
        <v>68.21</v>
      </c>
      <c r="H108" s="116">
        <v>4.68</v>
      </c>
      <c r="I108" s="116">
        <f t="shared" si="8"/>
        <v>80.39</v>
      </c>
      <c r="J108" s="64">
        <v>13</v>
      </c>
      <c r="K108" s="64">
        <v>30</v>
      </c>
      <c r="L108" s="121">
        <v>0.433333333333333</v>
      </c>
      <c r="M108" s="64">
        <v>21</v>
      </c>
      <c r="N108" s="64">
        <v>63</v>
      </c>
      <c r="O108" s="121">
        <v>0.333333333333333</v>
      </c>
      <c r="P108" s="66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</row>
    <row r="109" s="104" customFormat="1" ht="16.5" spans="1:27">
      <c r="A109" s="115">
        <v>105</v>
      </c>
      <c r="B109" s="115">
        <v>2017011195</v>
      </c>
      <c r="C109" s="64" t="s">
        <v>177</v>
      </c>
      <c r="D109" s="64">
        <v>2017</v>
      </c>
      <c r="E109" s="64" t="s">
        <v>157</v>
      </c>
      <c r="F109" s="116">
        <v>7.9</v>
      </c>
      <c r="G109" s="116">
        <v>66.7</v>
      </c>
      <c r="H109" s="116">
        <v>5.52</v>
      </c>
      <c r="I109" s="116">
        <f t="shared" si="8"/>
        <v>80.12</v>
      </c>
      <c r="J109" s="64">
        <v>14</v>
      </c>
      <c r="K109" s="64">
        <v>30</v>
      </c>
      <c r="L109" s="121">
        <v>0.466666666666667</v>
      </c>
      <c r="M109" s="64">
        <v>22</v>
      </c>
      <c r="N109" s="64">
        <v>63</v>
      </c>
      <c r="O109" s="121">
        <v>0.349206349206349</v>
      </c>
      <c r="P109" s="66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</row>
    <row r="110" s="104" customFormat="1" ht="16.5" spans="1:27">
      <c r="A110" s="115">
        <v>106</v>
      </c>
      <c r="B110" s="115">
        <v>2017011223</v>
      </c>
      <c r="C110" s="64" t="s">
        <v>178</v>
      </c>
      <c r="D110" s="64">
        <v>2017</v>
      </c>
      <c r="E110" s="64" t="s">
        <v>155</v>
      </c>
      <c r="F110" s="116">
        <v>7.3</v>
      </c>
      <c r="G110" s="116">
        <v>67.5644</v>
      </c>
      <c r="H110" s="116" t="s">
        <v>179</v>
      </c>
      <c r="I110" s="116">
        <f t="shared" si="8"/>
        <v>79.5644</v>
      </c>
      <c r="J110" s="64">
        <v>9</v>
      </c>
      <c r="K110" s="64">
        <v>33</v>
      </c>
      <c r="L110" s="121">
        <v>0.272727272727273</v>
      </c>
      <c r="M110" s="64">
        <v>23</v>
      </c>
      <c r="N110" s="64">
        <v>63</v>
      </c>
      <c r="O110" s="121">
        <v>0.365079365079365</v>
      </c>
      <c r="P110" s="66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</row>
    <row r="111" s="104" customFormat="1" ht="16.5" spans="1:27">
      <c r="A111" s="115">
        <v>107</v>
      </c>
      <c r="B111" s="115">
        <v>2017011181</v>
      </c>
      <c r="C111" s="64" t="s">
        <v>180</v>
      </c>
      <c r="D111" s="64">
        <v>2017</v>
      </c>
      <c r="E111" s="64" t="s">
        <v>155</v>
      </c>
      <c r="F111" s="116">
        <v>7.1</v>
      </c>
      <c r="G111" s="116">
        <v>67.7112</v>
      </c>
      <c r="H111" s="116" t="s">
        <v>181</v>
      </c>
      <c r="I111" s="116">
        <f t="shared" si="8"/>
        <v>78.9812</v>
      </c>
      <c r="J111" s="64">
        <v>10</v>
      </c>
      <c r="K111" s="64">
        <v>33</v>
      </c>
      <c r="L111" s="121">
        <v>0.303030303030303</v>
      </c>
      <c r="M111" s="64">
        <v>24</v>
      </c>
      <c r="N111" s="64">
        <v>63</v>
      </c>
      <c r="O111" s="121">
        <v>0.380952380952381</v>
      </c>
      <c r="P111" s="66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</row>
    <row r="112" s="104" customFormat="1" ht="16.5" spans="1:27">
      <c r="A112" s="115">
        <v>108</v>
      </c>
      <c r="B112" s="115">
        <v>2017011219</v>
      </c>
      <c r="C112" s="64" t="s">
        <v>182</v>
      </c>
      <c r="D112" s="64">
        <v>2017</v>
      </c>
      <c r="E112" s="64" t="s">
        <v>155</v>
      </c>
      <c r="F112" s="116">
        <v>8</v>
      </c>
      <c r="G112" s="116">
        <v>65.9116</v>
      </c>
      <c r="H112" s="116">
        <v>4.98</v>
      </c>
      <c r="I112" s="116">
        <f t="shared" si="8"/>
        <v>78.8916</v>
      </c>
      <c r="J112" s="64">
        <v>11</v>
      </c>
      <c r="K112" s="64">
        <v>33</v>
      </c>
      <c r="L112" s="121">
        <v>0.333333333333333</v>
      </c>
      <c r="M112" s="64">
        <v>25</v>
      </c>
      <c r="N112" s="64">
        <v>63</v>
      </c>
      <c r="O112" s="121">
        <v>0.396825396825397</v>
      </c>
      <c r="P112" s="66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</row>
    <row r="113" s="104" customFormat="1" ht="16.5" spans="1:27">
      <c r="A113" s="115">
        <v>109</v>
      </c>
      <c r="B113" s="115">
        <v>2017011236</v>
      </c>
      <c r="C113" s="64" t="s">
        <v>183</v>
      </c>
      <c r="D113" s="64">
        <v>2017</v>
      </c>
      <c r="E113" s="64" t="s">
        <v>155</v>
      </c>
      <c r="F113" s="116">
        <v>7.8</v>
      </c>
      <c r="G113" s="116">
        <v>66.7908</v>
      </c>
      <c r="H113" s="116" t="s">
        <v>184</v>
      </c>
      <c r="I113" s="116">
        <f t="shared" si="8"/>
        <v>78.8508</v>
      </c>
      <c r="J113" s="64">
        <v>12</v>
      </c>
      <c r="K113" s="64">
        <v>33</v>
      </c>
      <c r="L113" s="121">
        <v>0.363636363636364</v>
      </c>
      <c r="M113" s="64">
        <v>26</v>
      </c>
      <c r="N113" s="64">
        <v>63</v>
      </c>
      <c r="O113" s="121">
        <v>0.412698412698413</v>
      </c>
      <c r="P113" s="66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</row>
    <row r="114" s="104" customFormat="1" ht="16.5" spans="1:27">
      <c r="A114" s="115">
        <v>110</v>
      </c>
      <c r="B114" s="115">
        <v>2017010773</v>
      </c>
      <c r="C114" s="64" t="s">
        <v>185</v>
      </c>
      <c r="D114" s="64">
        <v>2017</v>
      </c>
      <c r="E114" s="64" t="s">
        <v>155</v>
      </c>
      <c r="F114" s="116">
        <v>6.8</v>
      </c>
      <c r="G114" s="116">
        <v>67.1028</v>
      </c>
      <c r="H114" s="116">
        <v>4.15</v>
      </c>
      <c r="I114" s="116">
        <f t="shared" si="8"/>
        <v>78.0528</v>
      </c>
      <c r="J114" s="64">
        <v>13</v>
      </c>
      <c r="K114" s="64">
        <v>33</v>
      </c>
      <c r="L114" s="121">
        <v>0.393939393939394</v>
      </c>
      <c r="M114" s="64">
        <v>27</v>
      </c>
      <c r="N114" s="64">
        <v>63</v>
      </c>
      <c r="O114" s="121">
        <v>0.428571428571429</v>
      </c>
      <c r="P114" s="66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</row>
    <row r="115" s="104" customFormat="1" ht="16.5" spans="1:27">
      <c r="A115" s="115">
        <v>111</v>
      </c>
      <c r="B115" s="115">
        <v>2017011190</v>
      </c>
      <c r="C115" s="64" t="s">
        <v>186</v>
      </c>
      <c r="D115" s="64">
        <v>2017</v>
      </c>
      <c r="E115" s="64" t="s">
        <v>157</v>
      </c>
      <c r="F115" s="116">
        <v>7.7</v>
      </c>
      <c r="G115" s="116">
        <v>65.43</v>
      </c>
      <c r="H115" s="116">
        <v>4.75</v>
      </c>
      <c r="I115" s="116">
        <f t="shared" si="8"/>
        <v>77.88</v>
      </c>
      <c r="J115" s="64">
        <v>15</v>
      </c>
      <c r="K115" s="64">
        <v>30</v>
      </c>
      <c r="L115" s="121">
        <v>0.5</v>
      </c>
      <c r="M115" s="64">
        <v>28</v>
      </c>
      <c r="N115" s="64">
        <v>63</v>
      </c>
      <c r="O115" s="121">
        <v>0.444444444444444</v>
      </c>
      <c r="P115" s="66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</row>
    <row r="116" s="104" customFormat="1" ht="16.5" spans="1:27">
      <c r="A116" s="115">
        <v>112</v>
      </c>
      <c r="B116" s="115">
        <v>2017011176</v>
      </c>
      <c r="C116" s="64" t="s">
        <v>187</v>
      </c>
      <c r="D116" s="64">
        <v>2017</v>
      </c>
      <c r="E116" s="64" t="s">
        <v>155</v>
      </c>
      <c r="F116" s="116">
        <v>7.5</v>
      </c>
      <c r="G116" s="116">
        <v>66.1568</v>
      </c>
      <c r="H116" s="116" t="s">
        <v>188</v>
      </c>
      <c r="I116" s="116">
        <f t="shared" si="8"/>
        <v>77.4468</v>
      </c>
      <c r="J116" s="64">
        <v>14</v>
      </c>
      <c r="K116" s="64">
        <v>33</v>
      </c>
      <c r="L116" s="121">
        <v>0.424242424242424</v>
      </c>
      <c r="M116" s="64">
        <v>29</v>
      </c>
      <c r="N116" s="64">
        <v>63</v>
      </c>
      <c r="O116" s="121">
        <v>0.46031746031746</v>
      </c>
      <c r="P116" s="66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</row>
    <row r="117" s="104" customFormat="1" ht="16.5" spans="1:27">
      <c r="A117" s="115">
        <v>113</v>
      </c>
      <c r="B117" s="115">
        <v>2017011183</v>
      </c>
      <c r="C117" s="64" t="s">
        <v>189</v>
      </c>
      <c r="D117" s="64">
        <v>2017</v>
      </c>
      <c r="E117" s="64" t="s">
        <v>155</v>
      </c>
      <c r="F117" s="116">
        <v>7.4</v>
      </c>
      <c r="G117" s="116">
        <v>65.2164</v>
      </c>
      <c r="H117" s="116" t="s">
        <v>190</v>
      </c>
      <c r="I117" s="116">
        <f t="shared" si="8"/>
        <v>76.7564</v>
      </c>
      <c r="J117" s="64">
        <v>15</v>
      </c>
      <c r="K117" s="64">
        <v>33</v>
      </c>
      <c r="L117" s="121">
        <v>0.454545454545455</v>
      </c>
      <c r="M117" s="64">
        <v>30</v>
      </c>
      <c r="N117" s="64">
        <v>63</v>
      </c>
      <c r="O117" s="121">
        <v>0.476190476190476</v>
      </c>
      <c r="P117" s="66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</row>
    <row r="118" s="104" customFormat="1" ht="16.5" spans="1:27">
      <c r="A118" s="115">
        <v>114</v>
      </c>
      <c r="B118" s="115">
        <v>2017011202</v>
      </c>
      <c r="C118" s="64" t="s">
        <v>191</v>
      </c>
      <c r="D118" s="64">
        <v>2017</v>
      </c>
      <c r="E118" s="64" t="s">
        <v>157</v>
      </c>
      <c r="F118" s="116">
        <v>7.3</v>
      </c>
      <c r="G118" s="116">
        <v>64.72</v>
      </c>
      <c r="H118" s="116">
        <v>4.47</v>
      </c>
      <c r="I118" s="116">
        <f t="shared" si="8"/>
        <v>76.49</v>
      </c>
      <c r="J118" s="64">
        <v>16</v>
      </c>
      <c r="K118" s="64">
        <v>30</v>
      </c>
      <c r="L118" s="121">
        <v>0.533333333333333</v>
      </c>
      <c r="M118" s="64">
        <v>31</v>
      </c>
      <c r="N118" s="64">
        <v>63</v>
      </c>
      <c r="O118" s="121">
        <v>0.492063492063492</v>
      </c>
      <c r="P118" s="66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</row>
    <row r="119" s="104" customFormat="1" ht="16.5" spans="1:27">
      <c r="A119" s="115">
        <v>115</v>
      </c>
      <c r="B119" s="115">
        <v>2017011238</v>
      </c>
      <c r="C119" s="64" t="s">
        <v>192</v>
      </c>
      <c r="D119" s="64">
        <v>2017</v>
      </c>
      <c r="E119" s="64" t="s">
        <v>155</v>
      </c>
      <c r="F119" s="116">
        <v>7.1</v>
      </c>
      <c r="G119" s="116">
        <v>63.4212</v>
      </c>
      <c r="H119" s="116">
        <v>5.79</v>
      </c>
      <c r="I119" s="116">
        <f t="shared" si="8"/>
        <v>76.3112</v>
      </c>
      <c r="J119" s="64">
        <v>16</v>
      </c>
      <c r="K119" s="64">
        <v>33</v>
      </c>
      <c r="L119" s="121">
        <v>0.484848484848485</v>
      </c>
      <c r="M119" s="64">
        <v>32</v>
      </c>
      <c r="N119" s="64">
        <v>63</v>
      </c>
      <c r="O119" s="121">
        <v>0.507936507936508</v>
      </c>
      <c r="P119" s="66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</row>
    <row r="120" s="104" customFormat="1" ht="16.5" spans="1:27">
      <c r="A120" s="115">
        <v>116</v>
      </c>
      <c r="B120" s="115">
        <v>2017011237</v>
      </c>
      <c r="C120" s="64" t="s">
        <v>193</v>
      </c>
      <c r="D120" s="64">
        <v>2017</v>
      </c>
      <c r="E120" s="64" t="s">
        <v>155</v>
      </c>
      <c r="F120" s="116">
        <v>7</v>
      </c>
      <c r="G120" s="116">
        <v>64.6524</v>
      </c>
      <c r="H120" s="116" t="s">
        <v>194</v>
      </c>
      <c r="I120" s="116">
        <f t="shared" ref="I120:I145" si="9">F120+G120+H120</f>
        <v>75.9724</v>
      </c>
      <c r="J120" s="64">
        <v>17</v>
      </c>
      <c r="K120" s="64">
        <v>33</v>
      </c>
      <c r="L120" s="121">
        <v>0.515151515151515</v>
      </c>
      <c r="M120" s="64">
        <v>33</v>
      </c>
      <c r="N120" s="64">
        <v>63</v>
      </c>
      <c r="O120" s="121">
        <v>0.523809523809524</v>
      </c>
      <c r="P120" s="66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</row>
    <row r="121" s="104" customFormat="1" ht="16.5" spans="1:27">
      <c r="A121" s="115">
        <v>117</v>
      </c>
      <c r="B121" s="115">
        <v>2017012184</v>
      </c>
      <c r="C121" s="64" t="s">
        <v>195</v>
      </c>
      <c r="D121" s="64">
        <v>2017</v>
      </c>
      <c r="E121" s="64" t="s">
        <v>155</v>
      </c>
      <c r="F121" s="116">
        <v>7.4</v>
      </c>
      <c r="G121" s="116">
        <v>63.6404</v>
      </c>
      <c r="H121" s="116" t="s">
        <v>196</v>
      </c>
      <c r="I121" s="116">
        <f t="shared" si="9"/>
        <v>75.7004</v>
      </c>
      <c r="J121" s="64">
        <v>18</v>
      </c>
      <c r="K121" s="64">
        <v>33</v>
      </c>
      <c r="L121" s="121">
        <v>0.545454545454545</v>
      </c>
      <c r="M121" s="64">
        <v>34</v>
      </c>
      <c r="N121" s="64">
        <v>63</v>
      </c>
      <c r="O121" s="121">
        <v>0.53968253968254</v>
      </c>
      <c r="P121" s="66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  <c r="AA121" s="123"/>
    </row>
    <row r="122" s="104" customFormat="1" ht="16.5" spans="1:27">
      <c r="A122" s="115">
        <v>118</v>
      </c>
      <c r="B122" s="115">
        <v>2017011203</v>
      </c>
      <c r="C122" s="64" t="s">
        <v>197</v>
      </c>
      <c r="D122" s="64">
        <v>2017</v>
      </c>
      <c r="E122" s="64" t="s">
        <v>157</v>
      </c>
      <c r="F122" s="116">
        <v>7.3</v>
      </c>
      <c r="G122" s="116">
        <v>63.57</v>
      </c>
      <c r="H122" s="116">
        <v>4.57</v>
      </c>
      <c r="I122" s="116">
        <f t="shared" si="9"/>
        <v>75.44</v>
      </c>
      <c r="J122" s="64">
        <v>17</v>
      </c>
      <c r="K122" s="64">
        <v>30</v>
      </c>
      <c r="L122" s="121">
        <v>0.566666666666667</v>
      </c>
      <c r="M122" s="64">
        <v>35</v>
      </c>
      <c r="N122" s="64">
        <v>63</v>
      </c>
      <c r="O122" s="121">
        <v>0.555555555555556</v>
      </c>
      <c r="P122" s="66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  <c r="AA122" s="123"/>
    </row>
    <row r="123" s="104" customFormat="1" ht="16.5" spans="1:27">
      <c r="A123" s="115">
        <v>119</v>
      </c>
      <c r="B123" s="115">
        <v>2017011232</v>
      </c>
      <c r="C123" s="64" t="s">
        <v>198</v>
      </c>
      <c r="D123" s="64">
        <v>2017</v>
      </c>
      <c r="E123" s="64" t="s">
        <v>155</v>
      </c>
      <c r="F123" s="116">
        <v>7.3</v>
      </c>
      <c r="G123" s="116">
        <v>63.7404</v>
      </c>
      <c r="H123" s="116" t="s">
        <v>199</v>
      </c>
      <c r="I123" s="116">
        <f t="shared" si="9"/>
        <v>75.2904</v>
      </c>
      <c r="J123" s="64">
        <v>19</v>
      </c>
      <c r="K123" s="64">
        <v>33</v>
      </c>
      <c r="L123" s="121">
        <v>0.575757575757576</v>
      </c>
      <c r="M123" s="64">
        <v>36</v>
      </c>
      <c r="N123" s="64">
        <v>63</v>
      </c>
      <c r="O123" s="121">
        <v>0.571428571428571</v>
      </c>
      <c r="P123" s="66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  <c r="AA123" s="123"/>
    </row>
    <row r="124" s="104" customFormat="1" ht="16.5" spans="1:27">
      <c r="A124" s="115">
        <v>120</v>
      </c>
      <c r="B124" s="115">
        <v>2017011208</v>
      </c>
      <c r="C124" s="64" t="s">
        <v>200</v>
      </c>
      <c r="D124" s="64">
        <v>2017</v>
      </c>
      <c r="E124" s="64" t="s">
        <v>155</v>
      </c>
      <c r="F124" s="116">
        <v>6.8</v>
      </c>
      <c r="G124" s="116">
        <v>63.9104</v>
      </c>
      <c r="H124" s="116" t="s">
        <v>201</v>
      </c>
      <c r="I124" s="116">
        <f t="shared" si="9"/>
        <v>74.7704</v>
      </c>
      <c r="J124" s="64">
        <v>20</v>
      </c>
      <c r="K124" s="64">
        <v>33</v>
      </c>
      <c r="L124" s="121">
        <v>0.606060606060606</v>
      </c>
      <c r="M124" s="64">
        <v>37</v>
      </c>
      <c r="N124" s="64">
        <v>63</v>
      </c>
      <c r="O124" s="121">
        <v>0.587301587301587</v>
      </c>
      <c r="P124" s="66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  <c r="AA124" s="123"/>
    </row>
    <row r="125" s="104" customFormat="1" ht="16.5" spans="1:27">
      <c r="A125" s="115">
        <v>121</v>
      </c>
      <c r="B125" s="115">
        <v>2017010756</v>
      </c>
      <c r="C125" s="64" t="s">
        <v>202</v>
      </c>
      <c r="D125" s="64">
        <v>2017</v>
      </c>
      <c r="E125" s="64" t="s">
        <v>155</v>
      </c>
      <c r="F125" s="116">
        <v>7.7</v>
      </c>
      <c r="G125" s="116">
        <v>62.6488</v>
      </c>
      <c r="H125" s="116" t="s">
        <v>203</v>
      </c>
      <c r="I125" s="116">
        <f t="shared" si="9"/>
        <v>74.7588</v>
      </c>
      <c r="J125" s="64">
        <v>21</v>
      </c>
      <c r="K125" s="64">
        <v>33</v>
      </c>
      <c r="L125" s="121">
        <v>0.636363636363636</v>
      </c>
      <c r="M125" s="64">
        <v>38</v>
      </c>
      <c r="N125" s="64">
        <v>63</v>
      </c>
      <c r="O125" s="121">
        <v>0.603174603174603</v>
      </c>
      <c r="P125" s="66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  <c r="AA125" s="123"/>
    </row>
    <row r="126" s="104" customFormat="1" ht="16.5" spans="1:27">
      <c r="A126" s="115">
        <v>122</v>
      </c>
      <c r="B126" s="115">
        <v>2017011228</v>
      </c>
      <c r="C126" s="64" t="s">
        <v>204</v>
      </c>
      <c r="D126" s="64">
        <v>2017</v>
      </c>
      <c r="E126" s="64" t="s">
        <v>157</v>
      </c>
      <c r="F126" s="116">
        <v>7.6</v>
      </c>
      <c r="G126" s="116">
        <v>62.87</v>
      </c>
      <c r="H126" s="116">
        <v>3.98</v>
      </c>
      <c r="I126" s="116">
        <f t="shared" si="9"/>
        <v>74.45</v>
      </c>
      <c r="J126" s="64">
        <v>18</v>
      </c>
      <c r="K126" s="64">
        <v>30</v>
      </c>
      <c r="L126" s="121">
        <v>0.6</v>
      </c>
      <c r="M126" s="64">
        <v>39</v>
      </c>
      <c r="N126" s="64">
        <v>63</v>
      </c>
      <c r="O126" s="121">
        <v>0.619047619047619</v>
      </c>
      <c r="P126" s="66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</row>
    <row r="127" s="104" customFormat="1" ht="16.5" spans="1:27">
      <c r="A127" s="115">
        <v>123</v>
      </c>
      <c r="B127" s="115">
        <v>2017011177</v>
      </c>
      <c r="C127" s="64" t="s">
        <v>205</v>
      </c>
      <c r="D127" s="64">
        <v>2017</v>
      </c>
      <c r="E127" s="64" t="s">
        <v>155</v>
      </c>
      <c r="F127" s="116">
        <v>6.8</v>
      </c>
      <c r="G127" s="116">
        <v>63.4736</v>
      </c>
      <c r="H127" s="116" t="s">
        <v>206</v>
      </c>
      <c r="I127" s="116">
        <f t="shared" si="9"/>
        <v>74.2136</v>
      </c>
      <c r="J127" s="64">
        <v>22</v>
      </c>
      <c r="K127" s="64">
        <v>33</v>
      </c>
      <c r="L127" s="121">
        <v>0.666666666666667</v>
      </c>
      <c r="M127" s="64">
        <v>40</v>
      </c>
      <c r="N127" s="64">
        <v>63</v>
      </c>
      <c r="O127" s="121">
        <v>0.634920634920635</v>
      </c>
      <c r="P127" s="66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  <c r="AA127" s="123"/>
    </row>
    <row r="128" s="104" customFormat="1" ht="16.5" spans="1:27">
      <c r="A128" s="115">
        <v>124</v>
      </c>
      <c r="B128" s="115">
        <v>2017011204</v>
      </c>
      <c r="C128" s="64" t="s">
        <v>207</v>
      </c>
      <c r="D128" s="64">
        <v>2017</v>
      </c>
      <c r="E128" s="64" t="s">
        <v>157</v>
      </c>
      <c r="F128" s="116">
        <v>7.6</v>
      </c>
      <c r="G128" s="116">
        <v>62.51</v>
      </c>
      <c r="H128" s="116">
        <v>4.1</v>
      </c>
      <c r="I128" s="116">
        <f t="shared" si="9"/>
        <v>74.21</v>
      </c>
      <c r="J128" s="64">
        <v>19</v>
      </c>
      <c r="K128" s="64">
        <v>30</v>
      </c>
      <c r="L128" s="121">
        <v>0.633333333333333</v>
      </c>
      <c r="M128" s="64">
        <v>41</v>
      </c>
      <c r="N128" s="64">
        <v>63</v>
      </c>
      <c r="O128" s="121">
        <v>0.650793650793651</v>
      </c>
      <c r="P128" s="66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</row>
    <row r="129" s="104" customFormat="1" ht="16.5" spans="1:27">
      <c r="A129" s="115">
        <v>125</v>
      </c>
      <c r="B129" s="115">
        <v>2017011226</v>
      </c>
      <c r="C129" s="64" t="s">
        <v>208</v>
      </c>
      <c r="D129" s="64">
        <v>2017</v>
      </c>
      <c r="E129" s="64" t="s">
        <v>157</v>
      </c>
      <c r="F129" s="116">
        <v>7.3</v>
      </c>
      <c r="G129" s="116">
        <v>62.84</v>
      </c>
      <c r="H129" s="116">
        <v>3.94</v>
      </c>
      <c r="I129" s="116">
        <f t="shared" si="9"/>
        <v>74.08</v>
      </c>
      <c r="J129" s="64">
        <v>20</v>
      </c>
      <c r="K129" s="64">
        <v>30</v>
      </c>
      <c r="L129" s="121">
        <v>0.666666666666667</v>
      </c>
      <c r="M129" s="64">
        <v>42</v>
      </c>
      <c r="N129" s="64">
        <v>63</v>
      </c>
      <c r="O129" s="121">
        <v>0.666666666666667</v>
      </c>
      <c r="P129" s="66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  <c r="AA129" s="123"/>
    </row>
    <row r="130" s="104" customFormat="1" ht="16.5" spans="1:27">
      <c r="A130" s="115">
        <v>126</v>
      </c>
      <c r="B130" s="115">
        <v>2017011207</v>
      </c>
      <c r="C130" s="64" t="s">
        <v>209</v>
      </c>
      <c r="D130" s="64">
        <v>2017</v>
      </c>
      <c r="E130" s="64" t="s">
        <v>155</v>
      </c>
      <c r="F130" s="116">
        <v>7.1</v>
      </c>
      <c r="G130" s="116">
        <v>62.7664</v>
      </c>
      <c r="H130" s="116">
        <v>3.81</v>
      </c>
      <c r="I130" s="116">
        <f t="shared" si="9"/>
        <v>73.6764</v>
      </c>
      <c r="J130" s="64">
        <v>23</v>
      </c>
      <c r="K130" s="64">
        <v>33</v>
      </c>
      <c r="L130" s="121">
        <v>0.696969696969697</v>
      </c>
      <c r="M130" s="64">
        <v>43</v>
      </c>
      <c r="N130" s="64">
        <v>63</v>
      </c>
      <c r="O130" s="121">
        <v>0.682539682539683</v>
      </c>
      <c r="P130" s="66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  <c r="AA130" s="123"/>
    </row>
    <row r="131" s="104" customFormat="1" ht="16.5" spans="1:27">
      <c r="A131" s="115">
        <v>127</v>
      </c>
      <c r="B131" s="115">
        <v>2017011205</v>
      </c>
      <c r="C131" s="64" t="s">
        <v>210</v>
      </c>
      <c r="D131" s="64">
        <v>2017</v>
      </c>
      <c r="E131" s="64" t="s">
        <v>157</v>
      </c>
      <c r="F131" s="116">
        <v>7.2</v>
      </c>
      <c r="G131" s="116">
        <v>61.13</v>
      </c>
      <c r="H131" s="116">
        <v>5.18</v>
      </c>
      <c r="I131" s="116">
        <f t="shared" si="9"/>
        <v>73.51</v>
      </c>
      <c r="J131" s="64">
        <v>21</v>
      </c>
      <c r="K131" s="64">
        <v>30</v>
      </c>
      <c r="L131" s="121">
        <v>0.7</v>
      </c>
      <c r="M131" s="64">
        <v>44</v>
      </c>
      <c r="N131" s="64">
        <v>63</v>
      </c>
      <c r="O131" s="121">
        <v>0.698412698412698</v>
      </c>
      <c r="P131" s="66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  <c r="AA131" s="123"/>
    </row>
    <row r="132" s="104" customFormat="1" ht="16.5" spans="1:27">
      <c r="A132" s="115">
        <v>128</v>
      </c>
      <c r="B132" s="115">
        <v>2017011239</v>
      </c>
      <c r="C132" s="64" t="s">
        <v>211</v>
      </c>
      <c r="D132" s="64">
        <v>2017</v>
      </c>
      <c r="E132" s="64" t="s">
        <v>155</v>
      </c>
      <c r="F132" s="116">
        <v>6.8</v>
      </c>
      <c r="G132" s="116">
        <v>62.1496</v>
      </c>
      <c r="H132" s="116" t="s">
        <v>212</v>
      </c>
      <c r="I132" s="116">
        <f t="shared" si="9"/>
        <v>73.3796</v>
      </c>
      <c r="J132" s="64">
        <v>24</v>
      </c>
      <c r="K132" s="64">
        <v>33</v>
      </c>
      <c r="L132" s="121">
        <v>0.727272727272727</v>
      </c>
      <c r="M132" s="64">
        <v>45</v>
      </c>
      <c r="N132" s="64">
        <v>63</v>
      </c>
      <c r="O132" s="121">
        <v>0.714285714285714</v>
      </c>
      <c r="P132" s="66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  <c r="AA132" s="123"/>
    </row>
    <row r="133" s="104" customFormat="1" ht="16.5" spans="1:27">
      <c r="A133" s="115">
        <v>129</v>
      </c>
      <c r="B133" s="115">
        <v>2017011254</v>
      </c>
      <c r="C133" s="64" t="s">
        <v>213</v>
      </c>
      <c r="D133" s="64">
        <v>2017</v>
      </c>
      <c r="E133" s="64" t="s">
        <v>157</v>
      </c>
      <c r="F133" s="116">
        <v>7.3</v>
      </c>
      <c r="G133" s="116">
        <v>62.15</v>
      </c>
      <c r="H133" s="116">
        <v>3.8</v>
      </c>
      <c r="I133" s="116">
        <f t="shared" si="9"/>
        <v>73.25</v>
      </c>
      <c r="J133" s="64">
        <v>22</v>
      </c>
      <c r="K133" s="64">
        <v>30</v>
      </c>
      <c r="L133" s="121">
        <v>0.733333333333333</v>
      </c>
      <c r="M133" s="64">
        <v>46</v>
      </c>
      <c r="N133" s="64">
        <v>63</v>
      </c>
      <c r="O133" s="121">
        <v>0.73015873015873</v>
      </c>
      <c r="P133" s="66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  <c r="AA133" s="123"/>
    </row>
    <row r="134" s="104" customFormat="1" ht="16.5" spans="1:27">
      <c r="A134" s="115">
        <v>130</v>
      </c>
      <c r="B134" s="115">
        <v>2017011174</v>
      </c>
      <c r="C134" s="64" t="s">
        <v>214</v>
      </c>
      <c r="D134" s="64">
        <v>2017</v>
      </c>
      <c r="E134" s="64" t="s">
        <v>155</v>
      </c>
      <c r="F134" s="116">
        <v>7</v>
      </c>
      <c r="G134" s="116">
        <v>62.3652</v>
      </c>
      <c r="H134" s="116">
        <v>3.84</v>
      </c>
      <c r="I134" s="116">
        <f t="shared" si="9"/>
        <v>73.2052</v>
      </c>
      <c r="J134" s="64">
        <v>25</v>
      </c>
      <c r="K134" s="64">
        <v>33</v>
      </c>
      <c r="L134" s="121">
        <v>0.757575757575758</v>
      </c>
      <c r="M134" s="64">
        <v>47</v>
      </c>
      <c r="N134" s="64">
        <v>63</v>
      </c>
      <c r="O134" s="121">
        <v>0.746031746031746</v>
      </c>
      <c r="P134" s="66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  <c r="AA134" s="123"/>
    </row>
    <row r="135" s="104" customFormat="1" ht="16.5" spans="1:27">
      <c r="A135" s="115">
        <v>131</v>
      </c>
      <c r="B135" s="115">
        <v>2017011168</v>
      </c>
      <c r="C135" s="64" t="s">
        <v>215</v>
      </c>
      <c r="D135" s="64">
        <v>2017</v>
      </c>
      <c r="E135" s="64" t="s">
        <v>157</v>
      </c>
      <c r="F135" s="116">
        <v>7.8</v>
      </c>
      <c r="G135" s="116">
        <v>60.73</v>
      </c>
      <c r="H135" s="116">
        <v>4.15</v>
      </c>
      <c r="I135" s="116">
        <f t="shared" si="9"/>
        <v>72.68</v>
      </c>
      <c r="J135" s="64">
        <v>23</v>
      </c>
      <c r="K135" s="64">
        <v>30</v>
      </c>
      <c r="L135" s="121">
        <v>0.766666666666667</v>
      </c>
      <c r="M135" s="64">
        <v>48</v>
      </c>
      <c r="N135" s="64">
        <v>63</v>
      </c>
      <c r="O135" s="121">
        <v>0.761904761904762</v>
      </c>
      <c r="P135" s="66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  <c r="AA135" s="123"/>
    </row>
    <row r="136" s="104" customFormat="1" ht="16.5" spans="1:27">
      <c r="A136" s="115">
        <v>132</v>
      </c>
      <c r="B136" s="115">
        <v>2017011171</v>
      </c>
      <c r="C136" s="64" t="s">
        <v>216</v>
      </c>
      <c r="D136" s="64">
        <v>2017</v>
      </c>
      <c r="E136" s="64" t="s">
        <v>157</v>
      </c>
      <c r="F136" s="116">
        <v>7.3</v>
      </c>
      <c r="G136" s="116">
        <v>61.44</v>
      </c>
      <c r="H136" s="116">
        <v>3.91</v>
      </c>
      <c r="I136" s="116">
        <f t="shared" si="9"/>
        <v>72.65</v>
      </c>
      <c r="J136" s="64">
        <v>24</v>
      </c>
      <c r="K136" s="64">
        <v>30</v>
      </c>
      <c r="L136" s="121">
        <v>0.8</v>
      </c>
      <c r="M136" s="64">
        <v>49</v>
      </c>
      <c r="N136" s="64">
        <v>63</v>
      </c>
      <c r="O136" s="121">
        <v>0.777777777777778</v>
      </c>
      <c r="P136" s="66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  <c r="AA136" s="123"/>
    </row>
    <row r="137" s="104" customFormat="1" ht="16.5" spans="1:27">
      <c r="A137" s="115">
        <v>133</v>
      </c>
      <c r="B137" s="115">
        <v>2017011231</v>
      </c>
      <c r="C137" s="64" t="s">
        <v>217</v>
      </c>
      <c r="D137" s="64">
        <v>2017</v>
      </c>
      <c r="E137" s="64" t="s">
        <v>155</v>
      </c>
      <c r="F137" s="116">
        <v>7</v>
      </c>
      <c r="G137" s="116">
        <v>60.8832</v>
      </c>
      <c r="H137" s="116">
        <v>4.04</v>
      </c>
      <c r="I137" s="116">
        <f t="shared" si="9"/>
        <v>71.9232</v>
      </c>
      <c r="J137" s="64">
        <v>26</v>
      </c>
      <c r="K137" s="64">
        <v>33</v>
      </c>
      <c r="L137" s="121">
        <v>0.787878787878788</v>
      </c>
      <c r="M137" s="64">
        <v>50</v>
      </c>
      <c r="N137" s="64">
        <v>63</v>
      </c>
      <c r="O137" s="121">
        <v>0.793650793650794</v>
      </c>
      <c r="P137" s="66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  <c r="AA137" s="123"/>
    </row>
    <row r="138" s="104" customFormat="1" ht="16.5" spans="1:27">
      <c r="A138" s="115">
        <v>134</v>
      </c>
      <c r="B138" s="115">
        <v>2017011175</v>
      </c>
      <c r="C138" s="64" t="s">
        <v>218</v>
      </c>
      <c r="D138" s="64">
        <v>2017</v>
      </c>
      <c r="E138" s="64" t="s">
        <v>155</v>
      </c>
      <c r="F138" s="116">
        <v>6.9</v>
      </c>
      <c r="G138" s="116">
        <v>60.1428</v>
      </c>
      <c r="H138" s="116" t="s">
        <v>219</v>
      </c>
      <c r="I138" s="116">
        <f t="shared" si="9"/>
        <v>70.8728</v>
      </c>
      <c r="J138" s="64">
        <v>27</v>
      </c>
      <c r="K138" s="64">
        <v>33</v>
      </c>
      <c r="L138" s="121">
        <v>0.818181818181818</v>
      </c>
      <c r="M138" s="64">
        <v>51</v>
      </c>
      <c r="N138" s="64">
        <v>63</v>
      </c>
      <c r="O138" s="121">
        <v>0.80952380952381</v>
      </c>
      <c r="P138" s="66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  <c r="AA138" s="123"/>
    </row>
    <row r="139" s="104" customFormat="1" ht="16.5" spans="1:27">
      <c r="A139" s="115">
        <v>135</v>
      </c>
      <c r="B139" s="115">
        <v>2017011438</v>
      </c>
      <c r="C139" s="64" t="s">
        <v>220</v>
      </c>
      <c r="D139" s="64">
        <v>2017</v>
      </c>
      <c r="E139" s="64" t="s">
        <v>157</v>
      </c>
      <c r="F139" s="116">
        <v>7.3</v>
      </c>
      <c r="G139" s="116">
        <v>59.45</v>
      </c>
      <c r="H139" s="116">
        <v>3.95</v>
      </c>
      <c r="I139" s="116">
        <f t="shared" si="9"/>
        <v>70.7</v>
      </c>
      <c r="J139" s="64">
        <v>25</v>
      </c>
      <c r="K139" s="64">
        <v>30</v>
      </c>
      <c r="L139" s="121">
        <v>0.833333333333333</v>
      </c>
      <c r="M139" s="64">
        <v>52</v>
      </c>
      <c r="N139" s="64">
        <v>63</v>
      </c>
      <c r="O139" s="121">
        <v>0.825396825396825</v>
      </c>
      <c r="P139" s="66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  <c r="AA139" s="123"/>
    </row>
    <row r="140" s="104" customFormat="1" ht="16.5" spans="1:27">
      <c r="A140" s="115">
        <v>136</v>
      </c>
      <c r="B140" s="115">
        <v>2017011170</v>
      </c>
      <c r="C140" s="64" t="s">
        <v>221</v>
      </c>
      <c r="D140" s="64">
        <v>2017</v>
      </c>
      <c r="E140" s="64" t="s">
        <v>157</v>
      </c>
      <c r="F140" s="116">
        <v>7.3</v>
      </c>
      <c r="G140" s="116">
        <v>59.19</v>
      </c>
      <c r="H140" s="116">
        <v>4.01</v>
      </c>
      <c r="I140" s="116">
        <f t="shared" si="9"/>
        <v>70.5</v>
      </c>
      <c r="J140" s="64">
        <v>26</v>
      </c>
      <c r="K140" s="64">
        <v>30</v>
      </c>
      <c r="L140" s="121">
        <v>0.866666666666667</v>
      </c>
      <c r="M140" s="64">
        <v>53</v>
      </c>
      <c r="N140" s="64">
        <v>63</v>
      </c>
      <c r="O140" s="121">
        <v>0.841269841269841</v>
      </c>
      <c r="P140" s="66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  <c r="AA140" s="123"/>
    </row>
    <row r="141" s="104" customFormat="1" ht="16.5" spans="1:27">
      <c r="A141" s="115">
        <v>137</v>
      </c>
      <c r="B141" s="115">
        <v>2017011173</v>
      </c>
      <c r="C141" s="64" t="s">
        <v>222</v>
      </c>
      <c r="D141" s="64">
        <v>2017</v>
      </c>
      <c r="E141" s="64" t="s">
        <v>157</v>
      </c>
      <c r="F141" s="116">
        <v>7.3</v>
      </c>
      <c r="G141" s="116">
        <v>58.72</v>
      </c>
      <c r="H141" s="116">
        <v>4.04</v>
      </c>
      <c r="I141" s="116">
        <f t="shared" si="9"/>
        <v>70.06</v>
      </c>
      <c r="J141" s="64">
        <v>27</v>
      </c>
      <c r="K141" s="64">
        <v>30</v>
      </c>
      <c r="L141" s="121">
        <v>0.9</v>
      </c>
      <c r="M141" s="64">
        <v>54</v>
      </c>
      <c r="N141" s="64">
        <v>63</v>
      </c>
      <c r="O141" s="121">
        <v>0.857142857142857</v>
      </c>
      <c r="P141" s="66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  <c r="AA141" s="123"/>
    </row>
    <row r="142" s="104" customFormat="1" ht="16.5" spans="1:27">
      <c r="A142" s="115">
        <v>138</v>
      </c>
      <c r="B142" s="115">
        <v>2017011213</v>
      </c>
      <c r="C142" s="64" t="s">
        <v>223</v>
      </c>
      <c r="D142" s="64">
        <v>2017</v>
      </c>
      <c r="E142" s="64" t="s">
        <v>155</v>
      </c>
      <c r="F142" s="116">
        <v>7</v>
      </c>
      <c r="G142" s="116">
        <v>58.7612</v>
      </c>
      <c r="H142" s="116">
        <v>4.22</v>
      </c>
      <c r="I142" s="116">
        <f t="shared" si="9"/>
        <v>69.9812</v>
      </c>
      <c r="J142" s="64">
        <v>28</v>
      </c>
      <c r="K142" s="64">
        <v>33</v>
      </c>
      <c r="L142" s="121">
        <v>0.848484848484849</v>
      </c>
      <c r="M142" s="64">
        <v>55</v>
      </c>
      <c r="N142" s="64">
        <v>63</v>
      </c>
      <c r="O142" s="121">
        <v>0.873015873015873</v>
      </c>
      <c r="P142" s="66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  <c r="AA142" s="123"/>
    </row>
    <row r="143" s="104" customFormat="1" ht="16.5" spans="1:27">
      <c r="A143" s="115">
        <v>139</v>
      </c>
      <c r="B143" s="115">
        <v>2017011196</v>
      </c>
      <c r="C143" s="64" t="s">
        <v>224</v>
      </c>
      <c r="D143" s="64">
        <v>2017</v>
      </c>
      <c r="E143" s="64" t="s">
        <v>157</v>
      </c>
      <c r="F143" s="116">
        <v>7.4</v>
      </c>
      <c r="G143" s="116">
        <v>56.87</v>
      </c>
      <c r="H143" s="116">
        <v>4.32</v>
      </c>
      <c r="I143" s="116">
        <f t="shared" si="9"/>
        <v>68.59</v>
      </c>
      <c r="J143" s="64">
        <v>28</v>
      </c>
      <c r="K143" s="64">
        <v>30</v>
      </c>
      <c r="L143" s="121">
        <v>0.933333333333333</v>
      </c>
      <c r="M143" s="64">
        <v>56</v>
      </c>
      <c r="N143" s="64">
        <v>63</v>
      </c>
      <c r="O143" s="121">
        <v>0.888888888888889</v>
      </c>
      <c r="P143" s="66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  <c r="AA143" s="123"/>
    </row>
    <row r="144" s="104" customFormat="1" ht="16.5" spans="1:27">
      <c r="A144" s="115">
        <v>140</v>
      </c>
      <c r="B144" s="115">
        <v>2017011179</v>
      </c>
      <c r="C144" s="64" t="s">
        <v>225</v>
      </c>
      <c r="D144" s="64">
        <v>2017</v>
      </c>
      <c r="E144" s="64" t="s">
        <v>155</v>
      </c>
      <c r="F144" s="116">
        <v>7</v>
      </c>
      <c r="G144" s="116">
        <v>56.7716</v>
      </c>
      <c r="H144" s="116" t="s">
        <v>226</v>
      </c>
      <c r="I144" s="116">
        <f t="shared" si="9"/>
        <v>67.8216</v>
      </c>
      <c r="J144" s="64">
        <v>29</v>
      </c>
      <c r="K144" s="64">
        <v>33</v>
      </c>
      <c r="L144" s="121">
        <v>0.878787878787879</v>
      </c>
      <c r="M144" s="64">
        <v>57</v>
      </c>
      <c r="N144" s="64">
        <v>63</v>
      </c>
      <c r="O144" s="121">
        <v>0.904761904761905</v>
      </c>
      <c r="P144" s="66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  <c r="AA144" s="123"/>
    </row>
    <row r="145" s="104" customFormat="1" ht="16.5" spans="1:27">
      <c r="A145" s="115">
        <v>141</v>
      </c>
      <c r="B145" s="115">
        <v>2017011234</v>
      </c>
      <c r="C145" s="64" t="s">
        <v>227</v>
      </c>
      <c r="D145" s="64">
        <v>2017</v>
      </c>
      <c r="E145" s="64" t="s">
        <v>155</v>
      </c>
      <c r="F145" s="116">
        <v>7</v>
      </c>
      <c r="G145" s="116">
        <v>56.6176</v>
      </c>
      <c r="H145" s="116">
        <v>4.02</v>
      </c>
      <c r="I145" s="116">
        <f t="shared" si="9"/>
        <v>67.6376</v>
      </c>
      <c r="J145" s="64">
        <v>30</v>
      </c>
      <c r="K145" s="64">
        <v>33</v>
      </c>
      <c r="L145" s="121">
        <v>0.909090909090909</v>
      </c>
      <c r="M145" s="64">
        <v>58</v>
      </c>
      <c r="N145" s="64">
        <v>63</v>
      </c>
      <c r="O145" s="121">
        <v>0.920634920634921</v>
      </c>
      <c r="P145" s="66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  <c r="AA145" s="123"/>
    </row>
    <row r="146" s="104" customFormat="1" ht="16.5" spans="1:27">
      <c r="A146" s="115">
        <v>142</v>
      </c>
      <c r="B146" s="115">
        <v>2017011211</v>
      </c>
      <c r="C146" s="64" t="s">
        <v>228</v>
      </c>
      <c r="D146" s="64">
        <v>2017</v>
      </c>
      <c r="E146" s="64" t="s">
        <v>155</v>
      </c>
      <c r="F146" s="116">
        <v>7</v>
      </c>
      <c r="G146" s="116">
        <v>56.5448</v>
      </c>
      <c r="H146" s="116">
        <v>4.05</v>
      </c>
      <c r="I146" s="116">
        <f t="shared" ref="I146:I166" si="10">F146+G146+H146</f>
        <v>67.5948</v>
      </c>
      <c r="J146" s="64">
        <v>31</v>
      </c>
      <c r="K146" s="64">
        <v>33</v>
      </c>
      <c r="L146" s="121">
        <v>0.939393939393939</v>
      </c>
      <c r="M146" s="64">
        <v>59</v>
      </c>
      <c r="N146" s="64">
        <v>63</v>
      </c>
      <c r="O146" s="121">
        <v>0.936507936507937</v>
      </c>
      <c r="P146" s="66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  <c r="AA146" s="123"/>
    </row>
    <row r="147" s="104" customFormat="1" ht="16.5" spans="1:27">
      <c r="A147" s="115">
        <v>143</v>
      </c>
      <c r="B147" s="115">
        <v>2017011235</v>
      </c>
      <c r="C147" s="64" t="s">
        <v>229</v>
      </c>
      <c r="D147" s="64">
        <v>2017</v>
      </c>
      <c r="E147" s="64" t="s">
        <v>155</v>
      </c>
      <c r="F147" s="116">
        <v>7</v>
      </c>
      <c r="G147" s="116">
        <v>56.7664</v>
      </c>
      <c r="H147" s="116">
        <v>3.46</v>
      </c>
      <c r="I147" s="116">
        <f t="shared" si="10"/>
        <v>67.2264</v>
      </c>
      <c r="J147" s="64">
        <v>32</v>
      </c>
      <c r="K147" s="64">
        <v>33</v>
      </c>
      <c r="L147" s="121">
        <v>0.96969696969697</v>
      </c>
      <c r="M147" s="64">
        <v>60</v>
      </c>
      <c r="N147" s="64">
        <v>63</v>
      </c>
      <c r="O147" s="121">
        <v>0.952380952380952</v>
      </c>
      <c r="P147" s="66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  <c r="AA147" s="123"/>
    </row>
    <row r="148" s="104" customFormat="1" ht="16.5" spans="1:27">
      <c r="A148" s="115">
        <v>144</v>
      </c>
      <c r="B148" s="115">
        <v>2017011166</v>
      </c>
      <c r="C148" s="64" t="s">
        <v>230</v>
      </c>
      <c r="D148" s="64">
        <v>2017</v>
      </c>
      <c r="E148" s="64" t="s">
        <v>157</v>
      </c>
      <c r="F148" s="116">
        <v>7.3</v>
      </c>
      <c r="G148" s="116">
        <v>54.88</v>
      </c>
      <c r="H148" s="116">
        <v>3.75</v>
      </c>
      <c r="I148" s="116">
        <f t="shared" si="10"/>
        <v>65.93</v>
      </c>
      <c r="J148" s="64">
        <v>29</v>
      </c>
      <c r="K148" s="64">
        <v>30</v>
      </c>
      <c r="L148" s="121">
        <v>0.966666666666667</v>
      </c>
      <c r="M148" s="64">
        <v>61</v>
      </c>
      <c r="N148" s="64">
        <v>63</v>
      </c>
      <c r="O148" s="121">
        <v>0.968253968253968</v>
      </c>
      <c r="P148" s="66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  <c r="AA148" s="123"/>
    </row>
    <row r="149" s="104" customFormat="1" ht="16.5" spans="1:27">
      <c r="A149" s="115">
        <v>145</v>
      </c>
      <c r="B149" s="115">
        <v>2017011240</v>
      </c>
      <c r="C149" s="64" t="s">
        <v>231</v>
      </c>
      <c r="D149" s="64">
        <v>2017</v>
      </c>
      <c r="E149" s="64" t="s">
        <v>155</v>
      </c>
      <c r="F149" s="116">
        <v>7</v>
      </c>
      <c r="G149" s="116">
        <v>52.5108</v>
      </c>
      <c r="H149" s="116">
        <v>3.61</v>
      </c>
      <c r="I149" s="116">
        <f t="shared" si="10"/>
        <v>63.1208</v>
      </c>
      <c r="J149" s="64">
        <v>33</v>
      </c>
      <c r="K149" s="64">
        <v>33</v>
      </c>
      <c r="L149" s="121">
        <v>1</v>
      </c>
      <c r="M149" s="64">
        <v>62</v>
      </c>
      <c r="N149" s="64">
        <v>63</v>
      </c>
      <c r="O149" s="121">
        <v>0.984126984126984</v>
      </c>
      <c r="P149" s="66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</row>
    <row r="150" s="104" customFormat="1" ht="16.5" spans="1:27">
      <c r="A150" s="115">
        <v>146</v>
      </c>
      <c r="B150" s="115">
        <v>2017011199</v>
      </c>
      <c r="C150" s="64" t="s">
        <v>232</v>
      </c>
      <c r="D150" s="64">
        <v>2017</v>
      </c>
      <c r="E150" s="64" t="s">
        <v>157</v>
      </c>
      <c r="F150" s="116">
        <v>7.3</v>
      </c>
      <c r="G150" s="116">
        <v>51.18</v>
      </c>
      <c r="H150" s="116">
        <v>3.94</v>
      </c>
      <c r="I150" s="116">
        <f t="shared" si="10"/>
        <v>62.42</v>
      </c>
      <c r="J150" s="64">
        <v>30</v>
      </c>
      <c r="K150" s="64">
        <v>30</v>
      </c>
      <c r="L150" s="121">
        <v>1</v>
      </c>
      <c r="M150" s="64">
        <v>63</v>
      </c>
      <c r="N150" s="64">
        <v>63</v>
      </c>
      <c r="O150" s="121">
        <v>1</v>
      </c>
      <c r="P150" s="66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</row>
    <row r="151" s="104" customFormat="1" ht="16.5" spans="1:27">
      <c r="A151" s="115">
        <v>147</v>
      </c>
      <c r="B151" s="115">
        <v>2017011247</v>
      </c>
      <c r="C151" s="64" t="s">
        <v>233</v>
      </c>
      <c r="D151" s="64">
        <v>2017</v>
      </c>
      <c r="E151" s="64" t="s">
        <v>234</v>
      </c>
      <c r="F151" s="116">
        <v>10</v>
      </c>
      <c r="G151" s="116">
        <v>76.58</v>
      </c>
      <c r="H151" s="116">
        <v>5.95</v>
      </c>
      <c r="I151" s="116">
        <f t="shared" si="10"/>
        <v>92.53</v>
      </c>
      <c r="J151" s="64">
        <v>1</v>
      </c>
      <c r="K151" s="64">
        <v>30</v>
      </c>
      <c r="L151" s="121">
        <f>J151/K151</f>
        <v>0.0333333333333333</v>
      </c>
      <c r="M151" s="64">
        <v>1</v>
      </c>
      <c r="N151" s="64">
        <v>30</v>
      </c>
      <c r="O151" s="121">
        <f>M151/N151</f>
        <v>0.0333333333333333</v>
      </c>
      <c r="P151" s="66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</row>
    <row r="152" s="104" customFormat="1" ht="16.5" spans="1:27">
      <c r="A152" s="115">
        <v>148</v>
      </c>
      <c r="B152" s="115">
        <v>2017011248</v>
      </c>
      <c r="C152" s="64" t="s">
        <v>235</v>
      </c>
      <c r="D152" s="64">
        <v>2017</v>
      </c>
      <c r="E152" s="64" t="s">
        <v>234</v>
      </c>
      <c r="F152" s="116">
        <v>8.5</v>
      </c>
      <c r="G152" s="116">
        <v>77.51</v>
      </c>
      <c r="H152" s="116">
        <v>5.33</v>
      </c>
      <c r="I152" s="116">
        <f t="shared" si="10"/>
        <v>91.34</v>
      </c>
      <c r="J152" s="64">
        <v>2</v>
      </c>
      <c r="K152" s="64">
        <v>30</v>
      </c>
      <c r="L152" s="121">
        <f t="shared" ref="L152:L180" si="11">J152/K152</f>
        <v>0.0666666666666667</v>
      </c>
      <c r="M152" s="64">
        <v>2</v>
      </c>
      <c r="N152" s="64">
        <v>30</v>
      </c>
      <c r="O152" s="121">
        <f t="shared" ref="O152:O180" si="12">M152/N152</f>
        <v>0.0666666666666667</v>
      </c>
      <c r="P152" s="66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</row>
    <row r="153" s="104" customFormat="1" ht="16.5" spans="1:27">
      <c r="A153" s="115">
        <v>149</v>
      </c>
      <c r="B153" s="115">
        <v>2017011130</v>
      </c>
      <c r="C153" s="64" t="s">
        <v>236</v>
      </c>
      <c r="D153" s="64">
        <v>2017</v>
      </c>
      <c r="E153" s="64" t="s">
        <v>234</v>
      </c>
      <c r="F153" s="116">
        <v>8.44</v>
      </c>
      <c r="G153" s="116">
        <v>72.572</v>
      </c>
      <c r="H153" s="116">
        <v>7.289</v>
      </c>
      <c r="I153" s="116">
        <f t="shared" si="10"/>
        <v>88.301</v>
      </c>
      <c r="J153" s="64">
        <v>3</v>
      </c>
      <c r="K153" s="64">
        <v>30</v>
      </c>
      <c r="L153" s="121">
        <f t="shared" si="11"/>
        <v>0.1</v>
      </c>
      <c r="M153" s="64">
        <v>3</v>
      </c>
      <c r="N153" s="64">
        <v>30</v>
      </c>
      <c r="O153" s="121">
        <f t="shared" si="12"/>
        <v>0.1</v>
      </c>
      <c r="P153" s="66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</row>
    <row r="154" s="104" customFormat="1" ht="16.5" spans="1:27">
      <c r="A154" s="115">
        <v>150</v>
      </c>
      <c r="B154" s="115">
        <v>2017011245</v>
      </c>
      <c r="C154" s="64" t="s">
        <v>237</v>
      </c>
      <c r="D154" s="64">
        <v>2017</v>
      </c>
      <c r="E154" s="64" t="s">
        <v>234</v>
      </c>
      <c r="F154" s="116">
        <v>9.7</v>
      </c>
      <c r="G154" s="116">
        <v>72.28</v>
      </c>
      <c r="H154" s="116">
        <v>4.52</v>
      </c>
      <c r="I154" s="116">
        <f t="shared" si="10"/>
        <v>86.5</v>
      </c>
      <c r="J154" s="64">
        <v>4</v>
      </c>
      <c r="K154" s="64">
        <v>30</v>
      </c>
      <c r="L154" s="121">
        <f t="shared" si="11"/>
        <v>0.133333333333333</v>
      </c>
      <c r="M154" s="64">
        <v>4</v>
      </c>
      <c r="N154" s="64">
        <v>30</v>
      </c>
      <c r="O154" s="121">
        <f t="shared" si="12"/>
        <v>0.133333333333333</v>
      </c>
      <c r="P154" s="66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</row>
    <row r="155" s="104" customFormat="1" ht="16.5" spans="1:27">
      <c r="A155" s="115">
        <v>151</v>
      </c>
      <c r="B155" s="115">
        <v>2017011249</v>
      </c>
      <c r="C155" s="64" t="s">
        <v>238</v>
      </c>
      <c r="D155" s="64">
        <v>2017</v>
      </c>
      <c r="E155" s="64" t="s">
        <v>234</v>
      </c>
      <c r="F155" s="116">
        <v>8.14</v>
      </c>
      <c r="G155" s="116">
        <v>73.02</v>
      </c>
      <c r="H155" s="116">
        <v>4.484</v>
      </c>
      <c r="I155" s="116">
        <f t="shared" si="10"/>
        <v>85.644</v>
      </c>
      <c r="J155" s="64">
        <v>5</v>
      </c>
      <c r="K155" s="64">
        <v>30</v>
      </c>
      <c r="L155" s="121">
        <f t="shared" si="11"/>
        <v>0.166666666666667</v>
      </c>
      <c r="M155" s="64">
        <v>5</v>
      </c>
      <c r="N155" s="64">
        <v>30</v>
      </c>
      <c r="O155" s="121">
        <f t="shared" si="12"/>
        <v>0.166666666666667</v>
      </c>
      <c r="P155" s="66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</row>
    <row r="156" s="104" customFormat="1" ht="16.5" spans="1:27">
      <c r="A156" s="115">
        <v>152</v>
      </c>
      <c r="B156" s="115">
        <v>2017011187</v>
      </c>
      <c r="C156" s="64" t="s">
        <v>239</v>
      </c>
      <c r="D156" s="64">
        <v>2017</v>
      </c>
      <c r="E156" s="64" t="s">
        <v>234</v>
      </c>
      <c r="F156" s="116">
        <v>8.1</v>
      </c>
      <c r="G156" s="116">
        <v>71.85</v>
      </c>
      <c r="H156" s="116">
        <v>4.48</v>
      </c>
      <c r="I156" s="116">
        <f t="shared" si="10"/>
        <v>84.43</v>
      </c>
      <c r="J156" s="64">
        <v>6</v>
      </c>
      <c r="K156" s="64">
        <v>30</v>
      </c>
      <c r="L156" s="121">
        <f t="shared" si="11"/>
        <v>0.2</v>
      </c>
      <c r="M156" s="64">
        <v>6</v>
      </c>
      <c r="N156" s="64">
        <v>30</v>
      </c>
      <c r="O156" s="121">
        <f t="shared" si="12"/>
        <v>0.2</v>
      </c>
      <c r="P156" s="66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</row>
    <row r="157" s="104" customFormat="1" ht="16.5" spans="1:27">
      <c r="A157" s="115">
        <v>153</v>
      </c>
      <c r="B157" s="115">
        <v>2017011252</v>
      </c>
      <c r="C157" s="64" t="s">
        <v>240</v>
      </c>
      <c r="D157" s="64">
        <v>2017</v>
      </c>
      <c r="E157" s="64" t="s">
        <v>234</v>
      </c>
      <c r="F157" s="116">
        <v>8.5</v>
      </c>
      <c r="G157" s="116">
        <v>70.526</v>
      </c>
      <c r="H157" s="116">
        <v>5.2</v>
      </c>
      <c r="I157" s="116">
        <f t="shared" si="10"/>
        <v>84.226</v>
      </c>
      <c r="J157" s="64">
        <v>7</v>
      </c>
      <c r="K157" s="64">
        <v>30</v>
      </c>
      <c r="L157" s="121">
        <f t="shared" si="11"/>
        <v>0.233333333333333</v>
      </c>
      <c r="M157" s="64">
        <v>7</v>
      </c>
      <c r="N157" s="64">
        <v>30</v>
      </c>
      <c r="O157" s="121">
        <f t="shared" si="12"/>
        <v>0.233333333333333</v>
      </c>
      <c r="P157" s="66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  <c r="AA157" s="123"/>
    </row>
    <row r="158" s="104" customFormat="1" ht="16.5" spans="1:27">
      <c r="A158" s="115">
        <v>154</v>
      </c>
      <c r="B158" s="115">
        <v>2017011214</v>
      </c>
      <c r="C158" s="64" t="s">
        <v>241</v>
      </c>
      <c r="D158" s="64">
        <v>2017</v>
      </c>
      <c r="E158" s="64" t="s">
        <v>234</v>
      </c>
      <c r="F158" s="116">
        <v>7.3</v>
      </c>
      <c r="G158" s="116">
        <v>70.13</v>
      </c>
      <c r="H158" s="116">
        <v>6.46</v>
      </c>
      <c r="I158" s="116">
        <f t="shared" si="10"/>
        <v>83.89</v>
      </c>
      <c r="J158" s="64">
        <v>8</v>
      </c>
      <c r="K158" s="64">
        <v>30</v>
      </c>
      <c r="L158" s="121">
        <f t="shared" si="11"/>
        <v>0.266666666666667</v>
      </c>
      <c r="M158" s="64">
        <v>8</v>
      </c>
      <c r="N158" s="64">
        <v>30</v>
      </c>
      <c r="O158" s="121">
        <f t="shared" si="12"/>
        <v>0.266666666666667</v>
      </c>
      <c r="P158" s="66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  <c r="AA158" s="123"/>
    </row>
    <row r="159" s="104" customFormat="1" ht="16.5" spans="1:27">
      <c r="A159" s="115">
        <v>155</v>
      </c>
      <c r="B159" s="115">
        <v>201701084</v>
      </c>
      <c r="C159" s="64" t="s">
        <v>242</v>
      </c>
      <c r="D159" s="64">
        <v>2017</v>
      </c>
      <c r="E159" s="64" t="s">
        <v>234</v>
      </c>
      <c r="F159" s="116">
        <v>7.3</v>
      </c>
      <c r="G159" s="116">
        <v>70.7876</v>
      </c>
      <c r="H159" s="116">
        <v>4.16</v>
      </c>
      <c r="I159" s="116">
        <f t="shared" si="10"/>
        <v>82.2476</v>
      </c>
      <c r="J159" s="64">
        <v>9</v>
      </c>
      <c r="K159" s="64">
        <v>30</v>
      </c>
      <c r="L159" s="121">
        <f t="shared" si="11"/>
        <v>0.3</v>
      </c>
      <c r="M159" s="64">
        <v>9</v>
      </c>
      <c r="N159" s="64">
        <v>30</v>
      </c>
      <c r="O159" s="121">
        <f t="shared" si="12"/>
        <v>0.3</v>
      </c>
      <c r="P159" s="66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  <c r="AA159" s="123"/>
    </row>
    <row r="160" s="104" customFormat="1" ht="16.5" spans="1:27">
      <c r="A160" s="115">
        <v>156</v>
      </c>
      <c r="B160" s="115">
        <v>2017011216</v>
      </c>
      <c r="C160" s="64" t="s">
        <v>243</v>
      </c>
      <c r="D160" s="64">
        <v>2017</v>
      </c>
      <c r="E160" s="64" t="s">
        <v>234</v>
      </c>
      <c r="F160" s="116">
        <v>7.6</v>
      </c>
      <c r="G160" s="116">
        <v>70.39</v>
      </c>
      <c r="H160" s="116">
        <v>5.945</v>
      </c>
      <c r="I160" s="116">
        <f t="shared" si="10"/>
        <v>83.935</v>
      </c>
      <c r="J160" s="64">
        <v>10</v>
      </c>
      <c r="K160" s="64">
        <v>30</v>
      </c>
      <c r="L160" s="121">
        <f t="shared" si="11"/>
        <v>0.333333333333333</v>
      </c>
      <c r="M160" s="64">
        <v>10</v>
      </c>
      <c r="N160" s="64">
        <v>30</v>
      </c>
      <c r="O160" s="121">
        <f t="shared" si="12"/>
        <v>0.333333333333333</v>
      </c>
      <c r="P160" s="66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  <c r="AA160" s="123"/>
    </row>
    <row r="161" s="104" customFormat="1" ht="16.5" spans="1:27">
      <c r="A161" s="115">
        <v>157</v>
      </c>
      <c r="B161" s="115">
        <v>2017011215</v>
      </c>
      <c r="C161" s="64" t="s">
        <v>244</v>
      </c>
      <c r="D161" s="64">
        <v>2017</v>
      </c>
      <c r="E161" s="64" t="s">
        <v>234</v>
      </c>
      <c r="F161" s="116">
        <v>7.2</v>
      </c>
      <c r="G161" s="116">
        <v>69.15</v>
      </c>
      <c r="H161" s="116">
        <v>5.8</v>
      </c>
      <c r="I161" s="116">
        <f t="shared" si="10"/>
        <v>82.15</v>
      </c>
      <c r="J161" s="64">
        <v>11</v>
      </c>
      <c r="K161" s="64">
        <v>30</v>
      </c>
      <c r="L161" s="121">
        <f t="shared" si="11"/>
        <v>0.366666666666667</v>
      </c>
      <c r="M161" s="64">
        <v>11</v>
      </c>
      <c r="N161" s="64">
        <v>30</v>
      </c>
      <c r="O161" s="121">
        <f t="shared" si="12"/>
        <v>0.366666666666667</v>
      </c>
      <c r="P161" s="66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  <c r="AA161" s="123"/>
    </row>
    <row r="162" s="104" customFormat="1" ht="16.5" spans="1:27">
      <c r="A162" s="115">
        <v>158</v>
      </c>
      <c r="B162" s="115">
        <v>2017011186</v>
      </c>
      <c r="C162" s="64" t="s">
        <v>245</v>
      </c>
      <c r="D162" s="64">
        <v>2017</v>
      </c>
      <c r="E162" s="64" t="s">
        <v>234</v>
      </c>
      <c r="F162" s="116">
        <v>8.5</v>
      </c>
      <c r="G162" s="116">
        <v>68.26</v>
      </c>
      <c r="H162" s="116">
        <v>4.51</v>
      </c>
      <c r="I162" s="116">
        <f t="shared" si="10"/>
        <v>81.27</v>
      </c>
      <c r="J162" s="64">
        <v>12</v>
      </c>
      <c r="K162" s="64">
        <v>30</v>
      </c>
      <c r="L162" s="121">
        <f t="shared" si="11"/>
        <v>0.4</v>
      </c>
      <c r="M162" s="64">
        <v>12</v>
      </c>
      <c r="N162" s="64">
        <v>30</v>
      </c>
      <c r="O162" s="121">
        <f t="shared" si="12"/>
        <v>0.4</v>
      </c>
      <c r="P162" s="66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  <c r="AA162" s="123"/>
    </row>
    <row r="163" s="104" customFormat="1" ht="16.5" spans="1:27">
      <c r="A163" s="115">
        <v>159</v>
      </c>
      <c r="B163" s="115">
        <v>2017011222</v>
      </c>
      <c r="C163" s="64" t="s">
        <v>246</v>
      </c>
      <c r="D163" s="64">
        <v>2017</v>
      </c>
      <c r="E163" s="64" t="s">
        <v>234</v>
      </c>
      <c r="F163" s="116">
        <v>8</v>
      </c>
      <c r="G163" s="116">
        <v>68.46</v>
      </c>
      <c r="H163" s="116">
        <v>4.64</v>
      </c>
      <c r="I163" s="116">
        <f t="shared" si="10"/>
        <v>81.1</v>
      </c>
      <c r="J163" s="64">
        <v>13</v>
      </c>
      <c r="K163" s="64">
        <v>30</v>
      </c>
      <c r="L163" s="121">
        <f t="shared" si="11"/>
        <v>0.433333333333333</v>
      </c>
      <c r="M163" s="64">
        <v>13</v>
      </c>
      <c r="N163" s="64">
        <v>30</v>
      </c>
      <c r="O163" s="121">
        <f t="shared" si="12"/>
        <v>0.433333333333333</v>
      </c>
      <c r="P163" s="66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  <c r="AA163" s="123"/>
    </row>
    <row r="164" s="104" customFormat="1" ht="16.5" spans="1:27">
      <c r="A164" s="115">
        <v>160</v>
      </c>
      <c r="B164" s="115">
        <v>2017010820</v>
      </c>
      <c r="C164" s="64" t="s">
        <v>247</v>
      </c>
      <c r="D164" s="64">
        <v>2017</v>
      </c>
      <c r="E164" s="64" t="s">
        <v>234</v>
      </c>
      <c r="F164" s="116">
        <v>7</v>
      </c>
      <c r="G164" s="116">
        <v>68.21</v>
      </c>
      <c r="H164" s="116">
        <v>4.75</v>
      </c>
      <c r="I164" s="116">
        <f t="shared" si="10"/>
        <v>79.96</v>
      </c>
      <c r="J164" s="64">
        <v>14</v>
      </c>
      <c r="K164" s="64">
        <v>30</v>
      </c>
      <c r="L164" s="121">
        <f t="shared" si="11"/>
        <v>0.466666666666667</v>
      </c>
      <c r="M164" s="64">
        <v>14</v>
      </c>
      <c r="N164" s="64">
        <v>30</v>
      </c>
      <c r="O164" s="121">
        <f t="shared" si="12"/>
        <v>0.466666666666667</v>
      </c>
      <c r="P164" s="66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  <c r="AA164" s="123"/>
    </row>
    <row r="165" s="104" customFormat="1" ht="16.5" spans="1:27">
      <c r="A165" s="115">
        <v>161</v>
      </c>
      <c r="B165" s="115">
        <v>2017011253</v>
      </c>
      <c r="C165" s="64" t="s">
        <v>248</v>
      </c>
      <c r="D165" s="64">
        <v>2017</v>
      </c>
      <c r="E165" s="64" t="s">
        <v>234</v>
      </c>
      <c r="F165" s="116">
        <v>7.3</v>
      </c>
      <c r="G165" s="116">
        <v>68.05</v>
      </c>
      <c r="H165" s="116">
        <v>4.34</v>
      </c>
      <c r="I165" s="116">
        <f t="shared" si="10"/>
        <v>79.69</v>
      </c>
      <c r="J165" s="64">
        <v>15</v>
      </c>
      <c r="K165" s="64">
        <v>30</v>
      </c>
      <c r="L165" s="121">
        <f t="shared" si="11"/>
        <v>0.5</v>
      </c>
      <c r="M165" s="64">
        <v>15</v>
      </c>
      <c r="N165" s="64">
        <v>30</v>
      </c>
      <c r="O165" s="121">
        <f t="shared" si="12"/>
        <v>0.5</v>
      </c>
      <c r="P165" s="66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  <c r="AA165" s="123"/>
    </row>
    <row r="166" s="104" customFormat="1" ht="16.5" spans="1:27">
      <c r="A166" s="115">
        <v>162</v>
      </c>
      <c r="B166" s="115">
        <v>2017011180</v>
      </c>
      <c r="C166" s="64" t="s">
        <v>249</v>
      </c>
      <c r="D166" s="64">
        <v>2017</v>
      </c>
      <c r="E166" s="64" t="s">
        <v>234</v>
      </c>
      <c r="F166" s="116">
        <v>6.95</v>
      </c>
      <c r="G166" s="116">
        <v>68.22</v>
      </c>
      <c r="H166" s="116">
        <v>4.38</v>
      </c>
      <c r="I166" s="116">
        <f t="shared" si="10"/>
        <v>79.55</v>
      </c>
      <c r="J166" s="64">
        <v>16</v>
      </c>
      <c r="K166" s="64">
        <v>30</v>
      </c>
      <c r="L166" s="121">
        <f t="shared" si="11"/>
        <v>0.533333333333333</v>
      </c>
      <c r="M166" s="64">
        <v>16</v>
      </c>
      <c r="N166" s="64">
        <v>30</v>
      </c>
      <c r="O166" s="121">
        <f t="shared" si="12"/>
        <v>0.533333333333333</v>
      </c>
      <c r="P166" s="66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  <c r="AA166" s="123"/>
    </row>
    <row r="167" s="104" customFormat="1" ht="16.5" spans="1:27">
      <c r="A167" s="115">
        <v>163</v>
      </c>
      <c r="B167" s="115">
        <v>2017011246</v>
      </c>
      <c r="C167" s="64" t="s">
        <v>250</v>
      </c>
      <c r="D167" s="64">
        <v>2017</v>
      </c>
      <c r="E167" s="64" t="s">
        <v>234</v>
      </c>
      <c r="F167" s="116">
        <v>7</v>
      </c>
      <c r="G167" s="116">
        <v>67.94</v>
      </c>
      <c r="H167" s="116">
        <v>4.51</v>
      </c>
      <c r="I167" s="116">
        <f t="shared" ref="I167:I196" si="13">F167+G167+H167</f>
        <v>79.45</v>
      </c>
      <c r="J167" s="64">
        <v>17</v>
      </c>
      <c r="K167" s="64">
        <v>30</v>
      </c>
      <c r="L167" s="121">
        <f t="shared" si="11"/>
        <v>0.566666666666667</v>
      </c>
      <c r="M167" s="64">
        <v>17</v>
      </c>
      <c r="N167" s="64">
        <v>30</v>
      </c>
      <c r="O167" s="121">
        <f t="shared" si="12"/>
        <v>0.566666666666667</v>
      </c>
      <c r="P167" s="66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  <c r="AA167" s="123"/>
    </row>
    <row r="168" s="104" customFormat="1" ht="16.5" spans="1:27">
      <c r="A168" s="115">
        <v>164</v>
      </c>
      <c r="B168" s="115">
        <v>2017011224</v>
      </c>
      <c r="C168" s="64" t="s">
        <v>251</v>
      </c>
      <c r="D168" s="64">
        <v>2017</v>
      </c>
      <c r="E168" s="64" t="s">
        <v>234</v>
      </c>
      <c r="F168" s="116">
        <v>6.95</v>
      </c>
      <c r="G168" s="116">
        <v>67.98</v>
      </c>
      <c r="H168" s="116">
        <v>4.49</v>
      </c>
      <c r="I168" s="116">
        <f t="shared" si="13"/>
        <v>79.42</v>
      </c>
      <c r="J168" s="64">
        <v>18</v>
      </c>
      <c r="K168" s="64">
        <v>30</v>
      </c>
      <c r="L168" s="121">
        <f t="shared" si="11"/>
        <v>0.6</v>
      </c>
      <c r="M168" s="64">
        <v>18</v>
      </c>
      <c r="N168" s="64">
        <v>30</v>
      </c>
      <c r="O168" s="121">
        <f t="shared" si="12"/>
        <v>0.6</v>
      </c>
      <c r="P168" s="66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  <c r="AA168" s="123"/>
    </row>
    <row r="169" s="104" customFormat="1" ht="16.5" spans="1:27">
      <c r="A169" s="115">
        <v>165</v>
      </c>
      <c r="B169" s="115">
        <v>2017011186</v>
      </c>
      <c r="C169" s="64" t="s">
        <v>252</v>
      </c>
      <c r="D169" s="64">
        <v>2017</v>
      </c>
      <c r="E169" s="64" t="s">
        <v>234</v>
      </c>
      <c r="F169" s="116">
        <v>8</v>
      </c>
      <c r="G169" s="116">
        <v>66.85</v>
      </c>
      <c r="H169" s="116">
        <v>4.47</v>
      </c>
      <c r="I169" s="116">
        <f t="shared" si="13"/>
        <v>79.32</v>
      </c>
      <c r="J169" s="64">
        <v>19</v>
      </c>
      <c r="K169" s="64">
        <v>30</v>
      </c>
      <c r="L169" s="121">
        <f t="shared" si="11"/>
        <v>0.633333333333333</v>
      </c>
      <c r="M169" s="64">
        <v>19</v>
      </c>
      <c r="N169" s="64">
        <v>30</v>
      </c>
      <c r="O169" s="121">
        <f t="shared" si="12"/>
        <v>0.633333333333333</v>
      </c>
      <c r="P169" s="66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  <c r="AA169" s="123"/>
    </row>
    <row r="170" s="104" customFormat="1" ht="16.5" spans="1:27">
      <c r="A170" s="115">
        <v>166</v>
      </c>
      <c r="B170" s="115">
        <v>2017010642</v>
      </c>
      <c r="C170" s="64" t="s">
        <v>253</v>
      </c>
      <c r="D170" s="64">
        <v>2017</v>
      </c>
      <c r="E170" s="64" t="s">
        <v>234</v>
      </c>
      <c r="F170" s="116">
        <v>7.3</v>
      </c>
      <c r="G170" s="116">
        <v>66.89</v>
      </c>
      <c r="H170" s="116">
        <v>4.62</v>
      </c>
      <c r="I170" s="116">
        <f t="shared" si="13"/>
        <v>78.81</v>
      </c>
      <c r="J170" s="64">
        <v>20</v>
      </c>
      <c r="K170" s="64">
        <v>30</v>
      </c>
      <c r="L170" s="121">
        <f t="shared" si="11"/>
        <v>0.666666666666667</v>
      </c>
      <c r="M170" s="64">
        <v>20</v>
      </c>
      <c r="N170" s="64">
        <v>30</v>
      </c>
      <c r="O170" s="121">
        <f t="shared" si="12"/>
        <v>0.666666666666667</v>
      </c>
      <c r="P170" s="66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  <c r="AA170" s="123"/>
    </row>
    <row r="171" s="104" customFormat="1" ht="16.5" spans="1:27">
      <c r="A171" s="115">
        <v>167</v>
      </c>
      <c r="B171" s="115">
        <v>2017011221</v>
      </c>
      <c r="C171" s="64" t="s">
        <v>254</v>
      </c>
      <c r="D171" s="64">
        <v>2017</v>
      </c>
      <c r="E171" s="64" t="s">
        <v>234</v>
      </c>
      <c r="F171" s="116">
        <v>7.5</v>
      </c>
      <c r="G171" s="116">
        <v>66.23</v>
      </c>
      <c r="H171" s="116">
        <v>4.38</v>
      </c>
      <c r="I171" s="116">
        <f t="shared" si="13"/>
        <v>78.11</v>
      </c>
      <c r="J171" s="64">
        <v>21</v>
      </c>
      <c r="K171" s="64">
        <v>30</v>
      </c>
      <c r="L171" s="121">
        <f t="shared" si="11"/>
        <v>0.7</v>
      </c>
      <c r="M171" s="64">
        <v>21</v>
      </c>
      <c r="N171" s="64">
        <v>30</v>
      </c>
      <c r="O171" s="121">
        <f t="shared" si="12"/>
        <v>0.7</v>
      </c>
      <c r="P171" s="66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  <c r="AA171" s="123"/>
    </row>
    <row r="172" s="104" customFormat="1" ht="16.5" spans="1:27">
      <c r="A172" s="115">
        <v>168</v>
      </c>
      <c r="B172" s="115">
        <v>2017011220</v>
      </c>
      <c r="C172" s="64" t="s">
        <v>255</v>
      </c>
      <c r="D172" s="64">
        <v>2017</v>
      </c>
      <c r="E172" s="64" t="s">
        <v>234</v>
      </c>
      <c r="F172" s="116">
        <v>6.95</v>
      </c>
      <c r="G172" s="116">
        <v>66.58</v>
      </c>
      <c r="H172" s="116">
        <v>4.46</v>
      </c>
      <c r="I172" s="116">
        <f t="shared" si="13"/>
        <v>77.99</v>
      </c>
      <c r="J172" s="64">
        <v>22</v>
      </c>
      <c r="K172" s="64">
        <v>30</v>
      </c>
      <c r="L172" s="121">
        <f t="shared" si="11"/>
        <v>0.733333333333333</v>
      </c>
      <c r="M172" s="64">
        <v>22</v>
      </c>
      <c r="N172" s="64">
        <v>30</v>
      </c>
      <c r="O172" s="121">
        <f t="shared" si="12"/>
        <v>0.733333333333333</v>
      </c>
      <c r="P172" s="66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  <c r="AA172" s="123"/>
    </row>
    <row r="173" s="104" customFormat="1" ht="16.5" spans="1:27">
      <c r="A173" s="115">
        <v>169</v>
      </c>
      <c r="B173" s="115">
        <v>2017011178</v>
      </c>
      <c r="C173" s="64" t="s">
        <v>256</v>
      </c>
      <c r="D173" s="64">
        <v>2017</v>
      </c>
      <c r="E173" s="64" t="s">
        <v>234</v>
      </c>
      <c r="F173" s="116">
        <v>7.7</v>
      </c>
      <c r="G173" s="116">
        <v>64.98</v>
      </c>
      <c r="H173" s="116">
        <v>5.08</v>
      </c>
      <c r="I173" s="116">
        <f t="shared" si="13"/>
        <v>77.76</v>
      </c>
      <c r="J173" s="64">
        <v>23</v>
      </c>
      <c r="K173" s="64">
        <v>30</v>
      </c>
      <c r="L173" s="121">
        <f t="shared" si="11"/>
        <v>0.766666666666667</v>
      </c>
      <c r="M173" s="64">
        <v>23</v>
      </c>
      <c r="N173" s="64">
        <v>30</v>
      </c>
      <c r="O173" s="121">
        <f t="shared" si="12"/>
        <v>0.766666666666667</v>
      </c>
      <c r="P173" s="66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  <c r="AA173" s="123"/>
    </row>
    <row r="174" s="104" customFormat="1" ht="16.5" spans="1:27">
      <c r="A174" s="115">
        <v>170</v>
      </c>
      <c r="B174" s="115">
        <v>2017011197</v>
      </c>
      <c r="C174" s="64" t="s">
        <v>257</v>
      </c>
      <c r="D174" s="64">
        <v>2017</v>
      </c>
      <c r="E174" s="64" t="s">
        <v>234</v>
      </c>
      <c r="F174" s="116">
        <v>7.65</v>
      </c>
      <c r="G174" s="116">
        <v>65</v>
      </c>
      <c r="H174" s="116">
        <v>4.355</v>
      </c>
      <c r="I174" s="116">
        <f t="shared" si="13"/>
        <v>77.005</v>
      </c>
      <c r="J174" s="64">
        <v>24</v>
      </c>
      <c r="K174" s="64">
        <v>30</v>
      </c>
      <c r="L174" s="121">
        <f t="shared" si="11"/>
        <v>0.8</v>
      </c>
      <c r="M174" s="64">
        <v>24</v>
      </c>
      <c r="N174" s="64">
        <v>30</v>
      </c>
      <c r="O174" s="121">
        <f t="shared" si="12"/>
        <v>0.8</v>
      </c>
      <c r="P174" s="66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  <c r="AA174" s="123"/>
    </row>
    <row r="175" s="104" customFormat="1" ht="16.5" spans="1:27">
      <c r="A175" s="115">
        <v>171</v>
      </c>
      <c r="B175" s="115">
        <v>2017011218</v>
      </c>
      <c r="C175" s="64" t="s">
        <v>258</v>
      </c>
      <c r="D175" s="64">
        <v>2017</v>
      </c>
      <c r="E175" s="64" t="s">
        <v>234</v>
      </c>
      <c r="F175" s="116">
        <v>7.25</v>
      </c>
      <c r="G175" s="116">
        <v>64.97</v>
      </c>
      <c r="H175" s="116">
        <v>4.601</v>
      </c>
      <c r="I175" s="116">
        <f t="shared" si="13"/>
        <v>76.821</v>
      </c>
      <c r="J175" s="64">
        <v>25</v>
      </c>
      <c r="K175" s="64">
        <v>30</v>
      </c>
      <c r="L175" s="121">
        <f t="shared" si="11"/>
        <v>0.833333333333333</v>
      </c>
      <c r="M175" s="64">
        <v>25</v>
      </c>
      <c r="N175" s="64">
        <v>30</v>
      </c>
      <c r="O175" s="121">
        <f t="shared" si="12"/>
        <v>0.833333333333333</v>
      </c>
      <c r="P175" s="66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  <c r="AA175" s="123"/>
    </row>
    <row r="176" s="104" customFormat="1" ht="16.5" spans="1:27">
      <c r="A176" s="115">
        <v>172</v>
      </c>
      <c r="B176" s="115">
        <v>2017011217</v>
      </c>
      <c r="C176" s="64" t="s">
        <v>259</v>
      </c>
      <c r="D176" s="64">
        <v>2017</v>
      </c>
      <c r="E176" s="64" t="s">
        <v>234</v>
      </c>
      <c r="F176" s="116">
        <v>7</v>
      </c>
      <c r="G176" s="116">
        <v>64.89</v>
      </c>
      <c r="H176" s="116">
        <v>4.12</v>
      </c>
      <c r="I176" s="116">
        <f t="shared" si="13"/>
        <v>76.01</v>
      </c>
      <c r="J176" s="64">
        <v>26</v>
      </c>
      <c r="K176" s="64">
        <v>30</v>
      </c>
      <c r="L176" s="121">
        <f t="shared" si="11"/>
        <v>0.866666666666667</v>
      </c>
      <c r="M176" s="64">
        <v>26</v>
      </c>
      <c r="N176" s="64">
        <v>30</v>
      </c>
      <c r="O176" s="121">
        <f t="shared" si="12"/>
        <v>0.866666666666667</v>
      </c>
      <c r="P176" s="66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  <c r="AA176" s="123"/>
    </row>
    <row r="177" s="104" customFormat="1" ht="16.5" spans="1:27">
      <c r="A177" s="115">
        <v>173</v>
      </c>
      <c r="B177" s="115">
        <v>2017011227</v>
      </c>
      <c r="C177" s="64" t="s">
        <v>260</v>
      </c>
      <c r="D177" s="64">
        <v>2017</v>
      </c>
      <c r="E177" s="64" t="s">
        <v>234</v>
      </c>
      <c r="F177" s="116">
        <v>8.5</v>
      </c>
      <c r="G177" s="116">
        <v>63.25</v>
      </c>
      <c r="H177" s="116">
        <v>4.12</v>
      </c>
      <c r="I177" s="116">
        <f t="shared" si="13"/>
        <v>75.87</v>
      </c>
      <c r="J177" s="64">
        <v>27</v>
      </c>
      <c r="K177" s="64">
        <v>30</v>
      </c>
      <c r="L177" s="121">
        <f t="shared" si="11"/>
        <v>0.9</v>
      </c>
      <c r="M177" s="64">
        <v>27</v>
      </c>
      <c r="N177" s="64">
        <v>30</v>
      </c>
      <c r="O177" s="121">
        <f t="shared" si="12"/>
        <v>0.9</v>
      </c>
      <c r="P177" s="66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  <c r="AA177" s="123"/>
    </row>
    <row r="178" s="104" customFormat="1" ht="16.5" spans="1:27">
      <c r="A178" s="115">
        <v>174</v>
      </c>
      <c r="B178" s="115">
        <v>2017011225</v>
      </c>
      <c r="C178" s="64" t="s">
        <v>261</v>
      </c>
      <c r="D178" s="64">
        <v>2017</v>
      </c>
      <c r="E178" s="64" t="s">
        <v>234</v>
      </c>
      <c r="F178" s="116">
        <v>7.2</v>
      </c>
      <c r="G178" s="116">
        <v>64.78</v>
      </c>
      <c r="H178" s="116">
        <v>3.87</v>
      </c>
      <c r="I178" s="116">
        <f t="shared" si="13"/>
        <v>75.85</v>
      </c>
      <c r="J178" s="64">
        <v>28</v>
      </c>
      <c r="K178" s="64">
        <v>30</v>
      </c>
      <c r="L178" s="121">
        <f t="shared" si="11"/>
        <v>0.933333333333333</v>
      </c>
      <c r="M178" s="64">
        <v>28</v>
      </c>
      <c r="N178" s="64">
        <v>30</v>
      </c>
      <c r="O178" s="121">
        <f t="shared" si="12"/>
        <v>0.933333333333333</v>
      </c>
      <c r="P178" s="66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  <c r="AA178" s="123"/>
    </row>
    <row r="179" s="104" customFormat="1" ht="16.5" spans="1:27">
      <c r="A179" s="115">
        <v>175</v>
      </c>
      <c r="B179" s="115">
        <v>2017011167</v>
      </c>
      <c r="C179" s="64" t="s">
        <v>262</v>
      </c>
      <c r="D179" s="64">
        <v>2017</v>
      </c>
      <c r="E179" s="64" t="s">
        <v>234</v>
      </c>
      <c r="F179" s="116">
        <v>6.8</v>
      </c>
      <c r="G179" s="116">
        <v>61.24</v>
      </c>
      <c r="H179" s="116">
        <v>4.32</v>
      </c>
      <c r="I179" s="116">
        <f t="shared" si="13"/>
        <v>72.36</v>
      </c>
      <c r="J179" s="64">
        <v>29</v>
      </c>
      <c r="K179" s="64">
        <v>30</v>
      </c>
      <c r="L179" s="121">
        <f t="shared" si="11"/>
        <v>0.966666666666667</v>
      </c>
      <c r="M179" s="64">
        <v>29</v>
      </c>
      <c r="N179" s="64">
        <v>30</v>
      </c>
      <c r="O179" s="121">
        <f t="shared" si="12"/>
        <v>0.966666666666667</v>
      </c>
      <c r="P179" s="66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  <c r="AA179" s="123"/>
    </row>
    <row r="180" s="104" customFormat="1" ht="16.5" spans="1:27">
      <c r="A180" s="115">
        <v>176</v>
      </c>
      <c r="B180" s="115">
        <v>2017011233</v>
      </c>
      <c r="C180" s="64" t="s">
        <v>263</v>
      </c>
      <c r="D180" s="64">
        <v>2017</v>
      </c>
      <c r="E180" s="64" t="s">
        <v>234</v>
      </c>
      <c r="F180" s="116">
        <v>6.95</v>
      </c>
      <c r="G180" s="116">
        <v>57.64</v>
      </c>
      <c r="H180" s="116">
        <v>4.124</v>
      </c>
      <c r="I180" s="116">
        <f t="shared" si="13"/>
        <v>68.714</v>
      </c>
      <c r="J180" s="64">
        <v>30</v>
      </c>
      <c r="K180" s="64">
        <v>30</v>
      </c>
      <c r="L180" s="121">
        <f t="shared" si="11"/>
        <v>1</v>
      </c>
      <c r="M180" s="64">
        <v>30</v>
      </c>
      <c r="N180" s="64">
        <v>30</v>
      </c>
      <c r="O180" s="121">
        <f t="shared" si="12"/>
        <v>1</v>
      </c>
      <c r="P180" s="66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  <c r="AA180" s="123"/>
    </row>
    <row r="181" s="104" customFormat="1" ht="16.5" spans="1:27">
      <c r="A181" s="115">
        <v>177</v>
      </c>
      <c r="B181" s="115">
        <v>2017011369</v>
      </c>
      <c r="C181" s="64" t="s">
        <v>264</v>
      </c>
      <c r="D181" s="64">
        <v>2017</v>
      </c>
      <c r="E181" s="64" t="s">
        <v>265</v>
      </c>
      <c r="F181" s="116">
        <v>9</v>
      </c>
      <c r="G181" s="116">
        <v>77.5208</v>
      </c>
      <c r="H181" s="116">
        <v>4.745</v>
      </c>
      <c r="I181" s="116">
        <f t="shared" si="13"/>
        <v>91.2658</v>
      </c>
      <c r="J181" s="64">
        <v>1</v>
      </c>
      <c r="K181" s="64">
        <v>29</v>
      </c>
      <c r="L181" s="121">
        <f>IFERROR(J181/K181,"")</f>
        <v>0.0344827586206897</v>
      </c>
      <c r="M181" s="64">
        <v>1</v>
      </c>
      <c r="N181" s="64">
        <v>91</v>
      </c>
      <c r="O181" s="121">
        <f t="shared" ref="O181:O190" si="14">IFERROR(M181/N181,"")</f>
        <v>0.010989010989011</v>
      </c>
      <c r="P181" s="66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  <c r="AA181" s="123"/>
    </row>
    <row r="182" s="104" customFormat="1" ht="16.5" spans="1:27">
      <c r="A182" s="115">
        <v>178</v>
      </c>
      <c r="B182" s="115">
        <v>2017011334</v>
      </c>
      <c r="C182" s="64" t="s">
        <v>266</v>
      </c>
      <c r="D182" s="64">
        <v>2017</v>
      </c>
      <c r="E182" s="64" t="s">
        <v>267</v>
      </c>
      <c r="F182" s="116">
        <v>10</v>
      </c>
      <c r="G182" s="116">
        <v>74.47</v>
      </c>
      <c r="H182" s="116">
        <v>5.76</v>
      </c>
      <c r="I182" s="116">
        <f t="shared" si="13"/>
        <v>90.23</v>
      </c>
      <c r="J182" s="64">
        <v>1</v>
      </c>
      <c r="K182" s="64">
        <v>31</v>
      </c>
      <c r="L182" s="121">
        <v>0.032258064516129</v>
      </c>
      <c r="M182" s="64">
        <v>2</v>
      </c>
      <c r="N182" s="64">
        <v>91</v>
      </c>
      <c r="O182" s="121">
        <f t="shared" si="14"/>
        <v>0.021978021978022</v>
      </c>
      <c r="P182" s="66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  <c r="AA182" s="123"/>
    </row>
    <row r="183" s="104" customFormat="1" ht="16.5" spans="1:27">
      <c r="A183" s="115">
        <v>179</v>
      </c>
      <c r="B183" s="115">
        <v>2017011396</v>
      </c>
      <c r="C183" s="64" t="s">
        <v>268</v>
      </c>
      <c r="D183" s="64">
        <v>2017</v>
      </c>
      <c r="E183" s="64" t="s">
        <v>269</v>
      </c>
      <c r="F183" s="116">
        <v>8.2</v>
      </c>
      <c r="G183" s="116">
        <f>94.33*0.72+9.54</f>
        <v>77.4576</v>
      </c>
      <c r="H183" s="116">
        <v>4.51</v>
      </c>
      <c r="I183" s="116">
        <f t="shared" si="13"/>
        <v>90.1676</v>
      </c>
      <c r="J183" s="64">
        <v>1</v>
      </c>
      <c r="K183" s="64">
        <v>29</v>
      </c>
      <c r="L183" s="121">
        <f>J183/K183</f>
        <v>0.0344827586206897</v>
      </c>
      <c r="M183" s="64">
        <v>3</v>
      </c>
      <c r="N183" s="64">
        <v>91</v>
      </c>
      <c r="O183" s="121">
        <f t="shared" si="14"/>
        <v>0.032967032967033</v>
      </c>
      <c r="P183" s="66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  <c r="AA183" s="123"/>
    </row>
    <row r="184" s="104" customFormat="1" ht="16.5" spans="1:27">
      <c r="A184" s="115">
        <v>180</v>
      </c>
      <c r="B184" s="115">
        <v>2017011373</v>
      </c>
      <c r="C184" s="64" t="s">
        <v>270</v>
      </c>
      <c r="D184" s="64">
        <v>2017</v>
      </c>
      <c r="E184" s="64" t="s">
        <v>265</v>
      </c>
      <c r="F184" s="116">
        <v>9.5</v>
      </c>
      <c r="G184" s="116">
        <v>75.4676</v>
      </c>
      <c r="H184" s="116">
        <v>4.838</v>
      </c>
      <c r="I184" s="116">
        <f t="shared" si="13"/>
        <v>89.8056</v>
      </c>
      <c r="J184" s="64">
        <v>2</v>
      </c>
      <c r="K184" s="64">
        <v>29</v>
      </c>
      <c r="L184" s="121">
        <f>IFERROR(J184/K184,"")</f>
        <v>0.0689655172413793</v>
      </c>
      <c r="M184" s="64">
        <v>4</v>
      </c>
      <c r="N184" s="64">
        <v>91</v>
      </c>
      <c r="O184" s="121">
        <f t="shared" si="14"/>
        <v>0.043956043956044</v>
      </c>
      <c r="P184" s="66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  <c r="AA184" s="123"/>
    </row>
    <row r="185" s="104" customFormat="1" ht="16.5" spans="1:27">
      <c r="A185" s="115">
        <v>181</v>
      </c>
      <c r="B185" s="115">
        <v>2017011328</v>
      </c>
      <c r="C185" s="64" t="s">
        <v>271</v>
      </c>
      <c r="D185" s="64">
        <v>2017</v>
      </c>
      <c r="E185" s="64" t="s">
        <v>267</v>
      </c>
      <c r="F185" s="116">
        <v>9.65</v>
      </c>
      <c r="G185" s="116">
        <v>73.86</v>
      </c>
      <c r="H185" s="116">
        <v>5.4</v>
      </c>
      <c r="I185" s="116">
        <f t="shared" si="13"/>
        <v>88.91</v>
      </c>
      <c r="J185" s="64">
        <v>2</v>
      </c>
      <c r="K185" s="64">
        <v>31</v>
      </c>
      <c r="L185" s="121">
        <v>0.0645161290322581</v>
      </c>
      <c r="M185" s="64">
        <v>5</v>
      </c>
      <c r="N185" s="64">
        <v>91</v>
      </c>
      <c r="O185" s="121">
        <f t="shared" si="14"/>
        <v>0.0549450549450549</v>
      </c>
      <c r="P185" s="66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  <c r="AA185" s="123"/>
    </row>
    <row r="186" s="104" customFormat="1" ht="16.5" spans="1:27">
      <c r="A186" s="115">
        <v>182</v>
      </c>
      <c r="B186" s="115">
        <v>2017011336</v>
      </c>
      <c r="C186" s="64" t="s">
        <v>272</v>
      </c>
      <c r="D186" s="64">
        <v>2017</v>
      </c>
      <c r="E186" s="64" t="s">
        <v>267</v>
      </c>
      <c r="F186" s="116">
        <v>10</v>
      </c>
      <c r="G186" s="116">
        <v>73.06</v>
      </c>
      <c r="H186" s="116">
        <v>5.74</v>
      </c>
      <c r="I186" s="116">
        <f t="shared" si="13"/>
        <v>88.8</v>
      </c>
      <c r="J186" s="64">
        <v>3</v>
      </c>
      <c r="K186" s="64">
        <v>31</v>
      </c>
      <c r="L186" s="121">
        <v>0.0967741935483871</v>
      </c>
      <c r="M186" s="64">
        <v>6</v>
      </c>
      <c r="N186" s="64">
        <v>91</v>
      </c>
      <c r="O186" s="121">
        <f t="shared" si="14"/>
        <v>0.0659340659340659</v>
      </c>
      <c r="P186" s="66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  <c r="AA186" s="123"/>
    </row>
    <row r="187" s="104" customFormat="1" ht="16.5" spans="1:27">
      <c r="A187" s="115">
        <v>183</v>
      </c>
      <c r="B187" s="115">
        <v>2017011370</v>
      </c>
      <c r="C187" s="64" t="s">
        <v>273</v>
      </c>
      <c r="D187" s="64">
        <v>2017</v>
      </c>
      <c r="E187" s="64" t="s">
        <v>265</v>
      </c>
      <c r="F187" s="116">
        <v>9.05</v>
      </c>
      <c r="G187" s="116">
        <v>74.266</v>
      </c>
      <c r="H187" s="116">
        <v>4.44</v>
      </c>
      <c r="I187" s="116">
        <f t="shared" si="13"/>
        <v>87.756</v>
      </c>
      <c r="J187" s="64">
        <v>3</v>
      </c>
      <c r="K187" s="64">
        <v>29</v>
      </c>
      <c r="L187" s="121">
        <f>IFERROR(J187/K187,"")</f>
        <v>0.103448275862069</v>
      </c>
      <c r="M187" s="64">
        <v>7</v>
      </c>
      <c r="N187" s="64">
        <v>91</v>
      </c>
      <c r="O187" s="121">
        <f t="shared" si="14"/>
        <v>0.0769230769230769</v>
      </c>
      <c r="P187" s="66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  <c r="AA187" s="123"/>
    </row>
    <row r="188" s="104" customFormat="1" ht="16.5" spans="1:27">
      <c r="A188" s="115">
        <v>184</v>
      </c>
      <c r="B188" s="115">
        <v>2017011393</v>
      </c>
      <c r="C188" s="64" t="s">
        <v>274</v>
      </c>
      <c r="D188" s="64">
        <v>2017</v>
      </c>
      <c r="E188" s="64" t="s">
        <v>269</v>
      </c>
      <c r="F188" s="116">
        <f>7+0.2+0.1+0.3+0.6+0.1</f>
        <v>8.3</v>
      </c>
      <c r="G188" s="116">
        <v>73.9</v>
      </c>
      <c r="H188" s="116">
        <v>5.41</v>
      </c>
      <c r="I188" s="116">
        <f t="shared" si="13"/>
        <v>87.61</v>
      </c>
      <c r="J188" s="64">
        <v>2</v>
      </c>
      <c r="K188" s="64">
        <v>29</v>
      </c>
      <c r="L188" s="121">
        <f>J188/K188</f>
        <v>0.0689655172413793</v>
      </c>
      <c r="M188" s="64">
        <v>8</v>
      </c>
      <c r="N188" s="64">
        <v>91</v>
      </c>
      <c r="O188" s="121">
        <f t="shared" si="14"/>
        <v>0.0879120879120879</v>
      </c>
      <c r="P188" s="66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  <c r="AA188" s="123"/>
    </row>
    <row r="189" s="104" customFormat="1" ht="16.5" spans="1:27">
      <c r="A189" s="115">
        <v>185</v>
      </c>
      <c r="B189" s="115">
        <v>2017011338</v>
      </c>
      <c r="C189" s="64" t="s">
        <v>275</v>
      </c>
      <c r="D189" s="64">
        <v>2017</v>
      </c>
      <c r="E189" s="64" t="s">
        <v>267</v>
      </c>
      <c r="F189" s="116">
        <v>8.5</v>
      </c>
      <c r="G189" s="116">
        <v>73.64</v>
      </c>
      <c r="H189" s="116">
        <v>5.3</v>
      </c>
      <c r="I189" s="116">
        <f t="shared" si="13"/>
        <v>87.44</v>
      </c>
      <c r="J189" s="64">
        <v>4</v>
      </c>
      <c r="K189" s="64">
        <v>31</v>
      </c>
      <c r="L189" s="121">
        <v>0.161290322580645</v>
      </c>
      <c r="M189" s="64">
        <v>9</v>
      </c>
      <c r="N189" s="64">
        <v>91</v>
      </c>
      <c r="O189" s="121">
        <f t="shared" si="14"/>
        <v>0.0989010989010989</v>
      </c>
      <c r="P189" s="66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  <c r="AA189" s="123"/>
    </row>
    <row r="190" s="104" customFormat="1" ht="16.5" spans="1:27">
      <c r="A190" s="115">
        <v>186</v>
      </c>
      <c r="B190" s="115">
        <v>2017011322</v>
      </c>
      <c r="C190" s="64" t="s">
        <v>276</v>
      </c>
      <c r="D190" s="64">
        <v>2017</v>
      </c>
      <c r="E190" s="64" t="s">
        <v>267</v>
      </c>
      <c r="F190" s="116">
        <v>10</v>
      </c>
      <c r="G190" s="116">
        <v>72.95</v>
      </c>
      <c r="H190" s="116">
        <v>4.4</v>
      </c>
      <c r="I190" s="116">
        <f t="shared" si="13"/>
        <v>87.35</v>
      </c>
      <c r="J190" s="64">
        <v>5</v>
      </c>
      <c r="K190" s="64">
        <v>31</v>
      </c>
      <c r="L190" s="121">
        <v>0.129032258064516</v>
      </c>
      <c r="M190" s="64">
        <v>10</v>
      </c>
      <c r="N190" s="64">
        <v>91</v>
      </c>
      <c r="O190" s="121">
        <f t="shared" si="14"/>
        <v>0.10989010989011</v>
      </c>
      <c r="P190" s="66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  <c r="AA190" s="123"/>
    </row>
    <row r="191" s="104" customFormat="1" ht="16.5" spans="1:27">
      <c r="A191" s="115">
        <v>187</v>
      </c>
      <c r="B191" s="115">
        <v>2017011371</v>
      </c>
      <c r="C191" s="64" t="s">
        <v>277</v>
      </c>
      <c r="D191" s="64">
        <v>2017</v>
      </c>
      <c r="E191" s="64" t="s">
        <v>265</v>
      </c>
      <c r="F191" s="116">
        <v>8.5</v>
      </c>
      <c r="G191" s="116">
        <v>74.1832</v>
      </c>
      <c r="H191" s="116">
        <v>4.43</v>
      </c>
      <c r="I191" s="116">
        <f t="shared" si="13"/>
        <v>87.1132</v>
      </c>
      <c r="J191" s="64">
        <v>4</v>
      </c>
      <c r="K191" s="64">
        <v>29</v>
      </c>
      <c r="L191" s="121">
        <f>IFERROR(J191/K191,"")</f>
        <v>0.137931034482759</v>
      </c>
      <c r="M191" s="64">
        <v>11</v>
      </c>
      <c r="N191" s="64">
        <v>91</v>
      </c>
      <c r="O191" s="121">
        <f t="shared" ref="O191:O244" si="15">IFERROR(M191/N191,"")</f>
        <v>0.120879120879121</v>
      </c>
      <c r="P191" s="66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  <c r="AA191" s="123"/>
    </row>
    <row r="192" s="104" customFormat="1" ht="16.5" spans="1:27">
      <c r="A192" s="115">
        <v>188</v>
      </c>
      <c r="B192" s="115">
        <v>2017011337</v>
      </c>
      <c r="C192" s="64" t="s">
        <v>278</v>
      </c>
      <c r="D192" s="64">
        <v>2017</v>
      </c>
      <c r="E192" s="64" t="s">
        <v>267</v>
      </c>
      <c r="F192" s="116">
        <v>8.22</v>
      </c>
      <c r="G192" s="116">
        <v>71.65</v>
      </c>
      <c r="H192" s="116">
        <v>6.34</v>
      </c>
      <c r="I192" s="116">
        <f t="shared" si="13"/>
        <v>86.21</v>
      </c>
      <c r="J192" s="64">
        <v>6</v>
      </c>
      <c r="K192" s="64">
        <v>31</v>
      </c>
      <c r="L192" s="121">
        <v>0.193548387096774</v>
      </c>
      <c r="M192" s="64">
        <v>12</v>
      </c>
      <c r="N192" s="64">
        <v>91</v>
      </c>
      <c r="O192" s="121">
        <f t="shared" si="15"/>
        <v>0.131868131868132</v>
      </c>
      <c r="P192" s="66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  <c r="AA192" s="123"/>
    </row>
    <row r="193" s="104" customFormat="1" ht="16.5" spans="1:27">
      <c r="A193" s="115">
        <v>189</v>
      </c>
      <c r="B193" s="115">
        <v>2017011397</v>
      </c>
      <c r="C193" s="64" t="s">
        <v>279</v>
      </c>
      <c r="D193" s="64">
        <v>2017</v>
      </c>
      <c r="E193" s="64" t="s">
        <v>269</v>
      </c>
      <c r="F193" s="116">
        <v>8.1</v>
      </c>
      <c r="G193" s="116">
        <v>72.73</v>
      </c>
      <c r="H193" s="116">
        <v>5.05</v>
      </c>
      <c r="I193" s="116">
        <f t="shared" si="13"/>
        <v>85.88</v>
      </c>
      <c r="J193" s="64">
        <v>3</v>
      </c>
      <c r="K193" s="64">
        <v>29</v>
      </c>
      <c r="L193" s="121">
        <f>J193/K193</f>
        <v>0.103448275862069</v>
      </c>
      <c r="M193" s="64">
        <v>13</v>
      </c>
      <c r="N193" s="64">
        <v>91</v>
      </c>
      <c r="O193" s="121">
        <f t="shared" si="15"/>
        <v>0.142857142857143</v>
      </c>
      <c r="P193" s="66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  <c r="AA193" s="123"/>
    </row>
    <row r="194" s="104" customFormat="1" ht="16.5" spans="1:27">
      <c r="A194" s="115">
        <v>190</v>
      </c>
      <c r="B194" s="115">
        <v>2017011356</v>
      </c>
      <c r="C194" s="64" t="s">
        <v>280</v>
      </c>
      <c r="D194" s="64">
        <v>2017</v>
      </c>
      <c r="E194" s="64" t="s">
        <v>265</v>
      </c>
      <c r="F194" s="116">
        <v>8.1</v>
      </c>
      <c r="G194" s="116">
        <v>73.4796</v>
      </c>
      <c r="H194" s="116">
        <v>4.1</v>
      </c>
      <c r="I194" s="116">
        <f t="shared" si="13"/>
        <v>85.6796</v>
      </c>
      <c r="J194" s="64">
        <v>5</v>
      </c>
      <c r="K194" s="64">
        <v>29</v>
      </c>
      <c r="L194" s="121">
        <f>IFERROR(J194/K194,"")</f>
        <v>0.172413793103448</v>
      </c>
      <c r="M194" s="64">
        <v>14</v>
      </c>
      <c r="N194" s="64">
        <v>91</v>
      </c>
      <c r="O194" s="121">
        <f t="shared" si="15"/>
        <v>0.153846153846154</v>
      </c>
      <c r="P194" s="66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  <c r="AA194" s="123"/>
    </row>
    <row r="195" s="104" customFormat="1" ht="16.5" spans="1:27">
      <c r="A195" s="115">
        <v>191</v>
      </c>
      <c r="B195" s="115">
        <v>2017011333</v>
      </c>
      <c r="C195" s="64" t="s">
        <v>281</v>
      </c>
      <c r="D195" s="64">
        <v>2017</v>
      </c>
      <c r="E195" s="64" t="s">
        <v>267</v>
      </c>
      <c r="F195" s="116">
        <v>8.7</v>
      </c>
      <c r="G195" s="116">
        <v>71.25</v>
      </c>
      <c r="H195" s="116">
        <v>5.46</v>
      </c>
      <c r="I195" s="116">
        <f t="shared" si="13"/>
        <v>85.41</v>
      </c>
      <c r="J195" s="64">
        <v>7</v>
      </c>
      <c r="K195" s="64">
        <v>31</v>
      </c>
      <c r="L195" s="121">
        <v>0.225806451612903</v>
      </c>
      <c r="M195" s="64">
        <v>15</v>
      </c>
      <c r="N195" s="64">
        <v>91</v>
      </c>
      <c r="O195" s="121">
        <f t="shared" si="15"/>
        <v>0.164835164835165</v>
      </c>
      <c r="P195" s="66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  <c r="AA195" s="123"/>
    </row>
    <row r="196" s="104" customFormat="1" ht="16.5" spans="1:27">
      <c r="A196" s="115">
        <v>192</v>
      </c>
      <c r="B196" s="115">
        <v>2017011395</v>
      </c>
      <c r="C196" s="64" t="s">
        <v>282</v>
      </c>
      <c r="D196" s="64">
        <v>2017</v>
      </c>
      <c r="E196" s="64" t="s">
        <v>269</v>
      </c>
      <c r="F196" s="116">
        <v>8.5</v>
      </c>
      <c r="G196" s="116">
        <v>70.9608</v>
      </c>
      <c r="H196" s="116">
        <v>5.9135</v>
      </c>
      <c r="I196" s="116">
        <f t="shared" si="13"/>
        <v>85.3743</v>
      </c>
      <c r="J196" s="64">
        <v>4</v>
      </c>
      <c r="K196" s="64">
        <v>29</v>
      </c>
      <c r="L196" s="121">
        <f>J196/K196</f>
        <v>0.137931034482759</v>
      </c>
      <c r="M196" s="64">
        <v>16</v>
      </c>
      <c r="N196" s="64">
        <v>91</v>
      </c>
      <c r="O196" s="121">
        <f t="shared" si="15"/>
        <v>0.175824175824176</v>
      </c>
      <c r="P196" s="66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  <c r="AA196" s="123"/>
    </row>
    <row r="197" s="104" customFormat="1" ht="16.5" spans="1:27">
      <c r="A197" s="115">
        <v>193</v>
      </c>
      <c r="B197" s="115">
        <v>2017011316</v>
      </c>
      <c r="C197" s="64" t="s">
        <v>283</v>
      </c>
      <c r="D197" s="64">
        <v>2017</v>
      </c>
      <c r="E197" s="64" t="s">
        <v>267</v>
      </c>
      <c r="F197" s="116">
        <v>7.7</v>
      </c>
      <c r="G197" s="116">
        <v>73.22</v>
      </c>
      <c r="H197" s="116">
        <v>4.37</v>
      </c>
      <c r="I197" s="116">
        <f t="shared" ref="I197:I226" si="16">F197+G197+H197</f>
        <v>85.29</v>
      </c>
      <c r="J197" s="64">
        <v>8</v>
      </c>
      <c r="K197" s="64">
        <v>31</v>
      </c>
      <c r="L197" s="121">
        <v>0.258064516129032</v>
      </c>
      <c r="M197" s="64">
        <v>17</v>
      </c>
      <c r="N197" s="64">
        <v>91</v>
      </c>
      <c r="O197" s="121">
        <f t="shared" si="15"/>
        <v>0.186813186813187</v>
      </c>
      <c r="P197" s="66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  <c r="AA197" s="123"/>
    </row>
    <row r="198" s="104" customFormat="1" ht="16.5" spans="1:27">
      <c r="A198" s="115">
        <v>194</v>
      </c>
      <c r="B198" s="115">
        <v>2017011332</v>
      </c>
      <c r="C198" s="64" t="s">
        <v>284</v>
      </c>
      <c r="D198" s="64">
        <v>2017</v>
      </c>
      <c r="E198" s="64" t="s">
        <v>267</v>
      </c>
      <c r="F198" s="116">
        <v>8.6</v>
      </c>
      <c r="G198" s="116">
        <v>72.06</v>
      </c>
      <c r="H198" s="116">
        <v>4.57</v>
      </c>
      <c r="I198" s="116">
        <f t="shared" si="16"/>
        <v>85.23</v>
      </c>
      <c r="J198" s="64">
        <v>9</v>
      </c>
      <c r="K198" s="64">
        <v>31</v>
      </c>
      <c r="L198" s="121">
        <v>0.290322580645161</v>
      </c>
      <c r="M198" s="64">
        <v>18</v>
      </c>
      <c r="N198" s="64">
        <v>91</v>
      </c>
      <c r="O198" s="121">
        <f t="shared" si="15"/>
        <v>0.197802197802198</v>
      </c>
      <c r="P198" s="66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  <c r="AA198" s="123"/>
    </row>
    <row r="199" s="104" customFormat="1" ht="16.5" spans="1:27">
      <c r="A199" s="115">
        <v>195</v>
      </c>
      <c r="B199" s="115">
        <v>2017011318</v>
      </c>
      <c r="C199" s="64" t="s">
        <v>285</v>
      </c>
      <c r="D199" s="64">
        <v>2017</v>
      </c>
      <c r="E199" s="64" t="s">
        <v>267</v>
      </c>
      <c r="F199" s="116">
        <v>9.24</v>
      </c>
      <c r="G199" s="116">
        <v>70.81</v>
      </c>
      <c r="H199" s="116">
        <v>4.23</v>
      </c>
      <c r="I199" s="116">
        <f t="shared" si="16"/>
        <v>84.28</v>
      </c>
      <c r="J199" s="64">
        <v>10</v>
      </c>
      <c r="K199" s="64">
        <v>31</v>
      </c>
      <c r="L199" s="121">
        <v>0.32258064516129</v>
      </c>
      <c r="M199" s="64">
        <v>19</v>
      </c>
      <c r="N199" s="64">
        <v>91</v>
      </c>
      <c r="O199" s="121">
        <f t="shared" si="15"/>
        <v>0.208791208791209</v>
      </c>
      <c r="P199" s="66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  <c r="AA199" s="123"/>
    </row>
    <row r="200" s="104" customFormat="1" ht="16.5" spans="1:16">
      <c r="A200" s="115">
        <v>196</v>
      </c>
      <c r="B200" s="115">
        <v>2017011381</v>
      </c>
      <c r="C200" s="64" t="s">
        <v>286</v>
      </c>
      <c r="D200" s="64">
        <v>2017</v>
      </c>
      <c r="E200" s="64" t="s">
        <v>269</v>
      </c>
      <c r="F200" s="116">
        <v>7.45</v>
      </c>
      <c r="G200" s="116">
        <v>72.7</v>
      </c>
      <c r="H200" s="116">
        <v>4.06</v>
      </c>
      <c r="I200" s="116">
        <f t="shared" si="16"/>
        <v>84.21</v>
      </c>
      <c r="J200" s="64">
        <v>5</v>
      </c>
      <c r="K200" s="64">
        <v>29</v>
      </c>
      <c r="L200" s="121">
        <f>J200/K200</f>
        <v>0.172413793103448</v>
      </c>
      <c r="M200" s="64">
        <v>20</v>
      </c>
      <c r="N200" s="64">
        <v>91</v>
      </c>
      <c r="O200" s="121">
        <f t="shared" si="15"/>
        <v>0.21978021978022</v>
      </c>
      <c r="P200" s="66"/>
    </row>
    <row r="201" s="104" customFormat="1" ht="16.5" spans="1:16">
      <c r="A201" s="115">
        <v>197</v>
      </c>
      <c r="B201" s="115">
        <v>2017011394</v>
      </c>
      <c r="C201" s="64" t="s">
        <v>287</v>
      </c>
      <c r="D201" s="64">
        <v>2017</v>
      </c>
      <c r="E201" s="64" t="s">
        <v>269</v>
      </c>
      <c r="F201" s="116">
        <v>7.84</v>
      </c>
      <c r="G201" s="116">
        <v>71.86</v>
      </c>
      <c r="H201" s="116">
        <v>4.41</v>
      </c>
      <c r="I201" s="116">
        <f t="shared" si="16"/>
        <v>84.11</v>
      </c>
      <c r="J201" s="64">
        <v>6</v>
      </c>
      <c r="K201" s="64">
        <v>29</v>
      </c>
      <c r="L201" s="121">
        <f>J201/K201</f>
        <v>0.206896551724138</v>
      </c>
      <c r="M201" s="64">
        <v>21</v>
      </c>
      <c r="N201" s="64">
        <v>91</v>
      </c>
      <c r="O201" s="121">
        <f t="shared" si="15"/>
        <v>0.230769230769231</v>
      </c>
      <c r="P201" s="66"/>
    </row>
    <row r="202" s="104" customFormat="1" ht="16.5" spans="1:16">
      <c r="A202" s="115">
        <v>198</v>
      </c>
      <c r="B202" s="115">
        <v>2017013921</v>
      </c>
      <c r="C202" s="64" t="s">
        <v>288</v>
      </c>
      <c r="D202" s="64">
        <v>2017</v>
      </c>
      <c r="E202" s="64" t="s">
        <v>265</v>
      </c>
      <c r="F202" s="116">
        <v>8.3</v>
      </c>
      <c r="G202" s="116">
        <v>71.0508</v>
      </c>
      <c r="H202" s="116">
        <v>4.505</v>
      </c>
      <c r="I202" s="116">
        <f t="shared" si="16"/>
        <v>83.8558</v>
      </c>
      <c r="J202" s="64">
        <v>6</v>
      </c>
      <c r="K202" s="64">
        <v>29</v>
      </c>
      <c r="L202" s="121">
        <f>IFERROR(J202/K202,"")</f>
        <v>0.206896551724138</v>
      </c>
      <c r="M202" s="64">
        <v>22</v>
      </c>
      <c r="N202" s="64">
        <v>91</v>
      </c>
      <c r="O202" s="121">
        <f t="shared" si="15"/>
        <v>0.241758241758242</v>
      </c>
      <c r="P202" s="66"/>
    </row>
    <row r="203" s="104" customFormat="1" ht="16.5" spans="1:16">
      <c r="A203" s="115">
        <v>199</v>
      </c>
      <c r="B203" s="115">
        <v>2017011340</v>
      </c>
      <c r="C203" s="64" t="s">
        <v>289</v>
      </c>
      <c r="D203" s="64">
        <v>2017</v>
      </c>
      <c r="E203" s="64" t="s">
        <v>267</v>
      </c>
      <c r="F203" s="116">
        <v>8.2</v>
      </c>
      <c r="G203" s="116">
        <v>70.85</v>
      </c>
      <c r="H203" s="116">
        <v>4.463</v>
      </c>
      <c r="I203" s="116">
        <f t="shared" si="16"/>
        <v>83.513</v>
      </c>
      <c r="J203" s="64">
        <v>11</v>
      </c>
      <c r="K203" s="64">
        <v>31</v>
      </c>
      <c r="L203" s="121">
        <v>0.354838709677419</v>
      </c>
      <c r="M203" s="64">
        <v>23</v>
      </c>
      <c r="N203" s="64">
        <v>91</v>
      </c>
      <c r="O203" s="121">
        <f t="shared" si="15"/>
        <v>0.252747252747253</v>
      </c>
      <c r="P203" s="66"/>
    </row>
    <row r="204" s="104" customFormat="1" ht="16.5" spans="1:16">
      <c r="A204" s="115">
        <v>200</v>
      </c>
      <c r="B204" s="115">
        <v>2017011361</v>
      </c>
      <c r="C204" s="64" t="s">
        <v>290</v>
      </c>
      <c r="D204" s="64">
        <v>2017</v>
      </c>
      <c r="E204" s="64" t="s">
        <v>265</v>
      </c>
      <c r="F204" s="116">
        <v>9</v>
      </c>
      <c r="G204" s="116">
        <v>68.8832</v>
      </c>
      <c r="H204" s="116">
        <v>5.4</v>
      </c>
      <c r="I204" s="116">
        <f t="shared" si="16"/>
        <v>83.2832</v>
      </c>
      <c r="J204" s="64">
        <v>7</v>
      </c>
      <c r="K204" s="64">
        <v>29</v>
      </c>
      <c r="L204" s="121">
        <f>IFERROR(J204/K204,"")</f>
        <v>0.241379310344828</v>
      </c>
      <c r="M204" s="64">
        <v>24</v>
      </c>
      <c r="N204" s="64">
        <v>91</v>
      </c>
      <c r="O204" s="121">
        <f t="shared" si="15"/>
        <v>0.263736263736264</v>
      </c>
      <c r="P204" s="66"/>
    </row>
    <row r="205" s="104" customFormat="1" ht="16.5" spans="1:16">
      <c r="A205" s="115">
        <v>201</v>
      </c>
      <c r="B205" s="115">
        <v>2017011352</v>
      </c>
      <c r="C205" s="64" t="s">
        <v>291</v>
      </c>
      <c r="D205" s="64">
        <v>2017</v>
      </c>
      <c r="E205" s="64" t="s">
        <v>265</v>
      </c>
      <c r="F205" s="116">
        <v>7.65</v>
      </c>
      <c r="G205" s="116">
        <v>70.3648</v>
      </c>
      <c r="H205" s="116">
        <v>5.05</v>
      </c>
      <c r="I205" s="116">
        <f t="shared" si="16"/>
        <v>83.0648</v>
      </c>
      <c r="J205" s="64">
        <v>8</v>
      </c>
      <c r="K205" s="64">
        <v>29</v>
      </c>
      <c r="L205" s="121">
        <f>IFERROR(J205/K205,"")</f>
        <v>0.275862068965517</v>
      </c>
      <c r="M205" s="64">
        <v>25</v>
      </c>
      <c r="N205" s="64">
        <v>91</v>
      </c>
      <c r="O205" s="121">
        <f t="shared" si="15"/>
        <v>0.274725274725275</v>
      </c>
      <c r="P205" s="66"/>
    </row>
    <row r="206" s="104" customFormat="1" ht="16.5" spans="1:16">
      <c r="A206" s="115">
        <v>202</v>
      </c>
      <c r="B206" s="115">
        <v>2017011350</v>
      </c>
      <c r="C206" s="64" t="s">
        <v>292</v>
      </c>
      <c r="D206" s="64">
        <v>2017</v>
      </c>
      <c r="E206" s="64" t="s">
        <v>265</v>
      </c>
      <c r="F206" s="116">
        <v>7.8</v>
      </c>
      <c r="G206" s="116">
        <v>71.0716</v>
      </c>
      <c r="H206" s="116">
        <v>4.15</v>
      </c>
      <c r="I206" s="116">
        <f t="shared" si="16"/>
        <v>83.0216</v>
      </c>
      <c r="J206" s="64">
        <v>9</v>
      </c>
      <c r="K206" s="64">
        <v>29</v>
      </c>
      <c r="L206" s="121">
        <f>IFERROR(J206/K206,"")</f>
        <v>0.310344827586207</v>
      </c>
      <c r="M206" s="64">
        <v>26</v>
      </c>
      <c r="N206" s="64">
        <v>91</v>
      </c>
      <c r="O206" s="121">
        <f t="shared" si="15"/>
        <v>0.285714285714286</v>
      </c>
      <c r="P206" s="66"/>
    </row>
    <row r="207" s="104" customFormat="1" ht="16.5" spans="1:16">
      <c r="A207" s="115">
        <v>203</v>
      </c>
      <c r="B207" s="115">
        <v>2017011406</v>
      </c>
      <c r="C207" s="64" t="s">
        <v>293</v>
      </c>
      <c r="D207" s="64">
        <v>2017</v>
      </c>
      <c r="E207" s="64" t="s">
        <v>269</v>
      </c>
      <c r="F207" s="116">
        <v>7.7</v>
      </c>
      <c r="G207" s="116">
        <v>70.43</v>
      </c>
      <c r="H207" s="116">
        <v>4.62</v>
      </c>
      <c r="I207" s="116">
        <f t="shared" si="16"/>
        <v>82.75</v>
      </c>
      <c r="J207" s="64">
        <v>7</v>
      </c>
      <c r="K207" s="64">
        <v>29</v>
      </c>
      <c r="L207" s="121">
        <f>J207/K207</f>
        <v>0.241379310344828</v>
      </c>
      <c r="M207" s="64">
        <v>27</v>
      </c>
      <c r="N207" s="64">
        <v>91</v>
      </c>
      <c r="O207" s="121">
        <f t="shared" si="15"/>
        <v>0.296703296703297</v>
      </c>
      <c r="P207" s="66"/>
    </row>
    <row r="208" s="104" customFormat="1" ht="16.5" spans="1:16">
      <c r="A208" s="115">
        <v>204</v>
      </c>
      <c r="B208" s="115">
        <v>2017011342</v>
      </c>
      <c r="C208" s="64" t="s">
        <v>294</v>
      </c>
      <c r="D208" s="64">
        <v>2017</v>
      </c>
      <c r="E208" s="64" t="s">
        <v>267</v>
      </c>
      <c r="F208" s="116">
        <v>8.4</v>
      </c>
      <c r="G208" s="116">
        <v>69.7912</v>
      </c>
      <c r="H208" s="116">
        <v>4.35</v>
      </c>
      <c r="I208" s="116">
        <f t="shared" si="16"/>
        <v>82.5412</v>
      </c>
      <c r="J208" s="64">
        <v>12</v>
      </c>
      <c r="K208" s="64">
        <v>31</v>
      </c>
      <c r="L208" s="121">
        <v>0.387096774193548</v>
      </c>
      <c r="M208" s="64">
        <v>28</v>
      </c>
      <c r="N208" s="64">
        <v>91</v>
      </c>
      <c r="O208" s="121">
        <f t="shared" si="15"/>
        <v>0.307692307692308</v>
      </c>
      <c r="P208" s="66"/>
    </row>
    <row r="209" s="104" customFormat="1" ht="16.5" spans="1:16">
      <c r="A209" s="115">
        <v>205</v>
      </c>
      <c r="B209" s="115">
        <v>2017011329</v>
      </c>
      <c r="C209" s="64" t="s">
        <v>295</v>
      </c>
      <c r="D209" s="64">
        <v>2017</v>
      </c>
      <c r="E209" s="64" t="s">
        <v>267</v>
      </c>
      <c r="F209" s="116">
        <v>7.5</v>
      </c>
      <c r="G209" s="116">
        <v>70.77</v>
      </c>
      <c r="H209" s="116">
        <v>3.95</v>
      </c>
      <c r="I209" s="116">
        <f t="shared" si="16"/>
        <v>82.22</v>
      </c>
      <c r="J209" s="64">
        <v>13</v>
      </c>
      <c r="K209" s="64">
        <v>31</v>
      </c>
      <c r="L209" s="121">
        <v>0.419354838709677</v>
      </c>
      <c r="M209" s="64">
        <v>29</v>
      </c>
      <c r="N209" s="64">
        <v>91</v>
      </c>
      <c r="O209" s="121">
        <f t="shared" si="15"/>
        <v>0.318681318681319</v>
      </c>
      <c r="P209" s="66"/>
    </row>
    <row r="210" s="104" customFormat="1" ht="16.5" spans="1:16">
      <c r="A210" s="115">
        <v>206</v>
      </c>
      <c r="B210" s="115">
        <v>2017011366</v>
      </c>
      <c r="C210" s="64" t="s">
        <v>296</v>
      </c>
      <c r="D210" s="64">
        <v>2017</v>
      </c>
      <c r="E210" s="64" t="s">
        <v>265</v>
      </c>
      <c r="F210" s="116">
        <v>7.9</v>
      </c>
      <c r="G210" s="116">
        <v>69.8316</v>
      </c>
      <c r="H210" s="116">
        <v>4.295</v>
      </c>
      <c r="I210" s="116">
        <f t="shared" si="16"/>
        <v>82.0266</v>
      </c>
      <c r="J210" s="64">
        <v>10</v>
      </c>
      <c r="K210" s="64">
        <v>29</v>
      </c>
      <c r="L210" s="121">
        <f>IFERROR(J210/K210,"")</f>
        <v>0.344827586206897</v>
      </c>
      <c r="M210" s="64">
        <v>30</v>
      </c>
      <c r="N210" s="64">
        <v>91</v>
      </c>
      <c r="O210" s="121">
        <f t="shared" si="15"/>
        <v>0.32967032967033</v>
      </c>
      <c r="P210" s="66"/>
    </row>
    <row r="211" s="104" customFormat="1" ht="16.5" spans="1:16">
      <c r="A211" s="115">
        <v>207</v>
      </c>
      <c r="B211" s="115">
        <v>2017011360</v>
      </c>
      <c r="C211" s="64" t="s">
        <v>297</v>
      </c>
      <c r="D211" s="64">
        <v>2017</v>
      </c>
      <c r="E211" s="64" t="s">
        <v>265</v>
      </c>
      <c r="F211" s="116">
        <v>7.9</v>
      </c>
      <c r="G211" s="116">
        <v>69.2384</v>
      </c>
      <c r="H211" s="116">
        <v>4.28</v>
      </c>
      <c r="I211" s="116">
        <f t="shared" si="16"/>
        <v>81.4184</v>
      </c>
      <c r="J211" s="64">
        <v>11</v>
      </c>
      <c r="K211" s="64">
        <v>29</v>
      </c>
      <c r="L211" s="121">
        <f>IFERROR(J211/K211,"")</f>
        <v>0.379310344827586</v>
      </c>
      <c r="M211" s="64">
        <v>31</v>
      </c>
      <c r="N211" s="64">
        <v>91</v>
      </c>
      <c r="O211" s="121">
        <f t="shared" si="15"/>
        <v>0.340659340659341</v>
      </c>
      <c r="P211" s="66"/>
    </row>
    <row r="212" s="104" customFormat="1" ht="16.5" spans="1:16">
      <c r="A212" s="115">
        <v>208</v>
      </c>
      <c r="B212" s="115">
        <v>2017011335</v>
      </c>
      <c r="C212" s="64" t="s">
        <v>298</v>
      </c>
      <c r="D212" s="64">
        <v>2017</v>
      </c>
      <c r="E212" s="64" t="s">
        <v>267</v>
      </c>
      <c r="F212" s="116">
        <v>7.4</v>
      </c>
      <c r="G212" s="116">
        <v>69.24</v>
      </c>
      <c r="H212" s="116">
        <v>4.75</v>
      </c>
      <c r="I212" s="116">
        <f t="shared" si="16"/>
        <v>81.39</v>
      </c>
      <c r="J212" s="64">
        <v>14</v>
      </c>
      <c r="K212" s="64">
        <v>31</v>
      </c>
      <c r="L212" s="121">
        <v>0.451612903225806</v>
      </c>
      <c r="M212" s="64">
        <v>32</v>
      </c>
      <c r="N212" s="64">
        <v>91</v>
      </c>
      <c r="O212" s="121">
        <f t="shared" si="15"/>
        <v>0.351648351648352</v>
      </c>
      <c r="P212" s="66"/>
    </row>
    <row r="213" s="104" customFormat="1" ht="16.5" spans="1:16">
      <c r="A213" s="115">
        <v>209</v>
      </c>
      <c r="B213" s="115">
        <v>2017011358</v>
      </c>
      <c r="C213" s="64" t="s">
        <v>299</v>
      </c>
      <c r="D213" s="64">
        <v>2017</v>
      </c>
      <c r="E213" s="64" t="s">
        <v>265</v>
      </c>
      <c r="F213" s="116">
        <v>7.65</v>
      </c>
      <c r="G213" s="116">
        <v>69.1252</v>
      </c>
      <c r="H213" s="116">
        <v>4.22</v>
      </c>
      <c r="I213" s="116">
        <f t="shared" si="16"/>
        <v>80.9952</v>
      </c>
      <c r="J213" s="64">
        <v>12</v>
      </c>
      <c r="K213" s="64">
        <v>29</v>
      </c>
      <c r="L213" s="121">
        <f>IFERROR(J213/K213,"")</f>
        <v>0.413793103448276</v>
      </c>
      <c r="M213" s="64">
        <v>33</v>
      </c>
      <c r="N213" s="64">
        <v>91</v>
      </c>
      <c r="O213" s="121">
        <f t="shared" si="15"/>
        <v>0.362637362637363</v>
      </c>
      <c r="P213" s="66"/>
    </row>
    <row r="214" s="104" customFormat="1" ht="16.5" spans="1:16">
      <c r="A214" s="115">
        <v>210</v>
      </c>
      <c r="B214" s="115">
        <v>2017011339</v>
      </c>
      <c r="C214" s="64" t="s">
        <v>300</v>
      </c>
      <c r="D214" s="64">
        <v>2017</v>
      </c>
      <c r="E214" s="64" t="s">
        <v>267</v>
      </c>
      <c r="F214" s="116">
        <v>7.6</v>
      </c>
      <c r="G214" s="116">
        <v>68.99</v>
      </c>
      <c r="H214" s="116">
        <v>4.17</v>
      </c>
      <c r="I214" s="116">
        <f t="shared" si="16"/>
        <v>80.76</v>
      </c>
      <c r="J214" s="64">
        <v>15</v>
      </c>
      <c r="K214" s="64">
        <v>31</v>
      </c>
      <c r="L214" s="121">
        <v>0.483870967741935</v>
      </c>
      <c r="M214" s="64">
        <v>34</v>
      </c>
      <c r="N214" s="64">
        <v>91</v>
      </c>
      <c r="O214" s="121">
        <f t="shared" si="15"/>
        <v>0.373626373626374</v>
      </c>
      <c r="P214" s="66"/>
    </row>
    <row r="215" s="104" customFormat="1" ht="16.5" spans="1:16">
      <c r="A215" s="115">
        <v>211</v>
      </c>
      <c r="B215" s="115">
        <v>2017011351</v>
      </c>
      <c r="C215" s="64" t="s">
        <v>301</v>
      </c>
      <c r="D215" s="64">
        <v>2017</v>
      </c>
      <c r="E215" s="64" t="s">
        <v>265</v>
      </c>
      <c r="F215" s="116">
        <v>7.75</v>
      </c>
      <c r="G215" s="116">
        <v>68.6792</v>
      </c>
      <c r="H215" s="116">
        <v>4.22</v>
      </c>
      <c r="I215" s="116">
        <f t="shared" si="16"/>
        <v>80.6492</v>
      </c>
      <c r="J215" s="64">
        <v>13</v>
      </c>
      <c r="K215" s="64">
        <v>29</v>
      </c>
      <c r="L215" s="121">
        <f>IFERROR(J215/K215,"")</f>
        <v>0.448275862068966</v>
      </c>
      <c r="M215" s="64">
        <v>35</v>
      </c>
      <c r="N215" s="64">
        <v>91</v>
      </c>
      <c r="O215" s="121">
        <f t="shared" si="15"/>
        <v>0.384615384615385</v>
      </c>
      <c r="P215" s="66"/>
    </row>
    <row r="216" s="104" customFormat="1" ht="16.5" spans="1:16">
      <c r="A216" s="115">
        <v>212</v>
      </c>
      <c r="B216" s="115">
        <v>2017011357</v>
      </c>
      <c r="C216" s="64" t="s">
        <v>302</v>
      </c>
      <c r="D216" s="64">
        <v>2017</v>
      </c>
      <c r="E216" s="64" t="s">
        <v>265</v>
      </c>
      <c r="F216" s="116">
        <v>8.15</v>
      </c>
      <c r="G216" s="116">
        <v>67.4796</v>
      </c>
      <c r="H216" s="116">
        <v>4.82</v>
      </c>
      <c r="I216" s="116">
        <f t="shared" si="16"/>
        <v>80.4496</v>
      </c>
      <c r="J216" s="64">
        <v>14</v>
      </c>
      <c r="K216" s="64">
        <v>29</v>
      </c>
      <c r="L216" s="121">
        <f>IFERROR(J216/K216,"")</f>
        <v>0.482758620689655</v>
      </c>
      <c r="M216" s="64">
        <v>36</v>
      </c>
      <c r="N216" s="64">
        <v>91</v>
      </c>
      <c r="O216" s="121">
        <f t="shared" si="15"/>
        <v>0.395604395604396</v>
      </c>
      <c r="P216" s="66"/>
    </row>
    <row r="217" s="104" customFormat="1" ht="16.5" spans="1:16">
      <c r="A217" s="115">
        <v>213</v>
      </c>
      <c r="B217" s="115">
        <v>2017011347</v>
      </c>
      <c r="C217" s="64" t="s">
        <v>303</v>
      </c>
      <c r="D217" s="64">
        <v>2017</v>
      </c>
      <c r="E217" s="64" t="s">
        <v>265</v>
      </c>
      <c r="F217" s="116">
        <v>8.1</v>
      </c>
      <c r="G217" s="116">
        <v>68.2848</v>
      </c>
      <c r="H217" s="116">
        <v>4.06</v>
      </c>
      <c r="I217" s="116">
        <f t="shared" si="16"/>
        <v>80.4448</v>
      </c>
      <c r="J217" s="64">
        <v>15</v>
      </c>
      <c r="K217" s="64">
        <v>29</v>
      </c>
      <c r="L217" s="121">
        <f>IFERROR(J217/K217,"")</f>
        <v>0.517241379310345</v>
      </c>
      <c r="M217" s="64">
        <v>37</v>
      </c>
      <c r="N217" s="64">
        <v>91</v>
      </c>
      <c r="O217" s="121">
        <f t="shared" si="15"/>
        <v>0.406593406593407</v>
      </c>
      <c r="P217" s="66"/>
    </row>
    <row r="218" s="104" customFormat="1" ht="16.5" spans="1:16">
      <c r="A218" s="115">
        <v>214</v>
      </c>
      <c r="B218" s="115">
        <v>2017011364</v>
      </c>
      <c r="C218" s="64" t="s">
        <v>304</v>
      </c>
      <c r="D218" s="64">
        <v>2017</v>
      </c>
      <c r="E218" s="64" t="s">
        <v>265</v>
      </c>
      <c r="F218" s="116">
        <v>7.9</v>
      </c>
      <c r="G218" s="116">
        <f>61.92+6.1</f>
        <v>68.02</v>
      </c>
      <c r="H218" s="116">
        <v>4.457</v>
      </c>
      <c r="I218" s="116">
        <f t="shared" si="16"/>
        <v>80.377</v>
      </c>
      <c r="J218" s="64">
        <v>16</v>
      </c>
      <c r="K218" s="64">
        <v>29</v>
      </c>
      <c r="L218" s="121">
        <f>IFERROR(J218/K218,"")</f>
        <v>0.551724137931034</v>
      </c>
      <c r="M218" s="64">
        <v>38</v>
      </c>
      <c r="N218" s="64">
        <v>91</v>
      </c>
      <c r="O218" s="121">
        <f t="shared" si="15"/>
        <v>0.417582417582418</v>
      </c>
      <c r="P218" s="66"/>
    </row>
    <row r="219" s="104" customFormat="1" ht="16.5" spans="1:16">
      <c r="A219" s="115">
        <v>215</v>
      </c>
      <c r="B219" s="115">
        <v>2017011404</v>
      </c>
      <c r="C219" s="64" t="s">
        <v>305</v>
      </c>
      <c r="D219" s="64">
        <v>2017</v>
      </c>
      <c r="E219" s="64" t="s">
        <v>269</v>
      </c>
      <c r="F219" s="116">
        <v>7.3</v>
      </c>
      <c r="G219" s="116">
        <v>68.12</v>
      </c>
      <c r="H219" s="116">
        <v>4.93</v>
      </c>
      <c r="I219" s="116">
        <f t="shared" si="16"/>
        <v>80.35</v>
      </c>
      <c r="J219" s="64">
        <v>8</v>
      </c>
      <c r="K219" s="64">
        <v>29</v>
      </c>
      <c r="L219" s="121">
        <f>J219/K219</f>
        <v>0.275862068965517</v>
      </c>
      <c r="M219" s="64">
        <v>39</v>
      </c>
      <c r="N219" s="64">
        <v>91</v>
      </c>
      <c r="O219" s="121">
        <f t="shared" si="15"/>
        <v>0.428571428571429</v>
      </c>
      <c r="P219" s="66"/>
    </row>
    <row r="220" s="104" customFormat="1" ht="16.5" spans="1:16">
      <c r="A220" s="115">
        <v>216</v>
      </c>
      <c r="B220" s="115">
        <v>2017011402</v>
      </c>
      <c r="C220" s="64" t="s">
        <v>306</v>
      </c>
      <c r="D220" s="64">
        <v>2017</v>
      </c>
      <c r="E220" s="64" t="s">
        <v>269</v>
      </c>
      <c r="F220" s="116">
        <v>7.4</v>
      </c>
      <c r="G220" s="116">
        <v>68.69</v>
      </c>
      <c r="H220" s="116">
        <v>4.178</v>
      </c>
      <c r="I220" s="116">
        <f t="shared" si="16"/>
        <v>80.268</v>
      </c>
      <c r="J220" s="64">
        <v>9</v>
      </c>
      <c r="K220" s="64">
        <v>29</v>
      </c>
      <c r="L220" s="121">
        <f>J220/K220</f>
        <v>0.310344827586207</v>
      </c>
      <c r="M220" s="64">
        <v>40</v>
      </c>
      <c r="N220" s="64">
        <v>91</v>
      </c>
      <c r="O220" s="121">
        <f t="shared" si="15"/>
        <v>0.43956043956044</v>
      </c>
      <c r="P220" s="66"/>
    </row>
    <row r="221" s="104" customFormat="1" ht="16.5" spans="1:16">
      <c r="A221" s="115">
        <v>217</v>
      </c>
      <c r="B221" s="115">
        <v>2017011319</v>
      </c>
      <c r="C221" s="64" t="s">
        <v>307</v>
      </c>
      <c r="D221" s="64">
        <v>2017</v>
      </c>
      <c r="E221" s="64" t="s">
        <v>267</v>
      </c>
      <c r="F221" s="116">
        <v>7.8</v>
      </c>
      <c r="G221" s="116">
        <v>68.39</v>
      </c>
      <c r="H221" s="116">
        <v>3.89</v>
      </c>
      <c r="I221" s="116">
        <f t="shared" si="16"/>
        <v>80.08</v>
      </c>
      <c r="J221" s="64">
        <v>16</v>
      </c>
      <c r="K221" s="64">
        <v>31</v>
      </c>
      <c r="L221" s="121">
        <v>0.516129032258065</v>
      </c>
      <c r="M221" s="64">
        <v>41</v>
      </c>
      <c r="N221" s="64">
        <v>91</v>
      </c>
      <c r="O221" s="121">
        <f t="shared" si="15"/>
        <v>0.450549450549451</v>
      </c>
      <c r="P221" s="66"/>
    </row>
    <row r="222" s="104" customFormat="1" ht="16.5" spans="1:16">
      <c r="A222" s="115">
        <v>218</v>
      </c>
      <c r="B222" s="115">
        <v>2017011367</v>
      </c>
      <c r="C222" s="64" t="s">
        <v>308</v>
      </c>
      <c r="D222" s="64">
        <v>2017</v>
      </c>
      <c r="E222" s="64" t="s">
        <v>265</v>
      </c>
      <c r="F222" s="116">
        <v>7.8</v>
      </c>
      <c r="G222" s="116">
        <v>67.8668</v>
      </c>
      <c r="H222" s="116">
        <v>4.391</v>
      </c>
      <c r="I222" s="116">
        <f t="shared" si="16"/>
        <v>80.0578</v>
      </c>
      <c r="J222" s="64">
        <v>17</v>
      </c>
      <c r="K222" s="64">
        <v>29</v>
      </c>
      <c r="L222" s="121">
        <f>IFERROR(J222/K222,"")</f>
        <v>0.586206896551724</v>
      </c>
      <c r="M222" s="64">
        <v>42</v>
      </c>
      <c r="N222" s="64">
        <v>91</v>
      </c>
      <c r="O222" s="121">
        <f t="shared" si="15"/>
        <v>0.461538461538462</v>
      </c>
      <c r="P222" s="66"/>
    </row>
    <row r="223" s="104" customFormat="1" ht="16.5" spans="1:16">
      <c r="A223" s="115">
        <v>219</v>
      </c>
      <c r="B223" s="115">
        <v>2017011375</v>
      </c>
      <c r="C223" s="64" t="s">
        <v>309</v>
      </c>
      <c r="D223" s="64">
        <v>2017</v>
      </c>
      <c r="E223" s="64" t="s">
        <v>265</v>
      </c>
      <c r="F223" s="116">
        <v>8</v>
      </c>
      <c r="G223" s="116">
        <v>67.236</v>
      </c>
      <c r="H223" s="116">
        <v>4.68</v>
      </c>
      <c r="I223" s="116">
        <f t="shared" si="16"/>
        <v>79.916</v>
      </c>
      <c r="J223" s="64">
        <v>18</v>
      </c>
      <c r="K223" s="64">
        <v>29</v>
      </c>
      <c r="L223" s="121">
        <f>IFERROR(J223/K223,"")</f>
        <v>0.620689655172414</v>
      </c>
      <c r="M223" s="64">
        <v>43</v>
      </c>
      <c r="N223" s="64">
        <v>91</v>
      </c>
      <c r="O223" s="121">
        <f t="shared" si="15"/>
        <v>0.472527472527473</v>
      </c>
      <c r="P223" s="66"/>
    </row>
    <row r="224" s="104" customFormat="1" ht="16.5" spans="1:16">
      <c r="A224" s="115">
        <v>220</v>
      </c>
      <c r="B224" s="115">
        <v>2017011341</v>
      </c>
      <c r="C224" s="64" t="s">
        <v>310</v>
      </c>
      <c r="D224" s="64">
        <v>2017</v>
      </c>
      <c r="E224" s="64" t="s">
        <v>267</v>
      </c>
      <c r="F224" s="116">
        <v>7.8</v>
      </c>
      <c r="G224" s="116">
        <v>66.66</v>
      </c>
      <c r="H224" s="116">
        <v>5.44</v>
      </c>
      <c r="I224" s="116">
        <f t="shared" si="16"/>
        <v>79.9</v>
      </c>
      <c r="J224" s="64">
        <v>17</v>
      </c>
      <c r="K224" s="64">
        <v>31</v>
      </c>
      <c r="L224" s="121">
        <v>0.548387096774194</v>
      </c>
      <c r="M224" s="64">
        <v>44</v>
      </c>
      <c r="N224" s="64">
        <v>91</v>
      </c>
      <c r="O224" s="121">
        <f t="shared" si="15"/>
        <v>0.483516483516484</v>
      </c>
      <c r="P224" s="66"/>
    </row>
    <row r="225" s="104" customFormat="1" ht="16.5" spans="1:16">
      <c r="A225" s="115">
        <v>221</v>
      </c>
      <c r="B225" s="115">
        <v>2017011380</v>
      </c>
      <c r="C225" s="64" t="s">
        <v>311</v>
      </c>
      <c r="D225" s="64">
        <v>2017</v>
      </c>
      <c r="E225" s="64" t="s">
        <v>269</v>
      </c>
      <c r="F225" s="116">
        <v>7.05</v>
      </c>
      <c r="G225" s="116">
        <v>68.74</v>
      </c>
      <c r="H225" s="116">
        <v>4</v>
      </c>
      <c r="I225" s="116">
        <f t="shared" si="16"/>
        <v>79.79</v>
      </c>
      <c r="J225" s="64">
        <v>10</v>
      </c>
      <c r="K225" s="64">
        <v>29</v>
      </c>
      <c r="L225" s="121">
        <f>J225/K225</f>
        <v>0.344827586206897</v>
      </c>
      <c r="M225" s="64">
        <v>45</v>
      </c>
      <c r="N225" s="64">
        <v>91</v>
      </c>
      <c r="O225" s="121">
        <f t="shared" si="15"/>
        <v>0.494505494505495</v>
      </c>
      <c r="P225" s="66"/>
    </row>
    <row r="226" s="104" customFormat="1" ht="16.5" spans="1:16">
      <c r="A226" s="115">
        <v>222</v>
      </c>
      <c r="B226" s="115" t="s">
        <v>312</v>
      </c>
      <c r="C226" s="64" t="s">
        <v>313</v>
      </c>
      <c r="D226" s="64">
        <v>2017</v>
      </c>
      <c r="E226" s="64" t="s">
        <v>267</v>
      </c>
      <c r="F226" s="116">
        <v>7.5</v>
      </c>
      <c r="G226" s="116">
        <v>67.538</v>
      </c>
      <c r="H226" s="116">
        <v>4.58</v>
      </c>
      <c r="I226" s="116">
        <f t="shared" si="16"/>
        <v>79.618</v>
      </c>
      <c r="J226" s="64">
        <v>18</v>
      </c>
      <c r="K226" s="64">
        <v>31</v>
      </c>
      <c r="L226" s="121">
        <v>0.580645161290323</v>
      </c>
      <c r="M226" s="64">
        <v>46</v>
      </c>
      <c r="N226" s="64">
        <v>91</v>
      </c>
      <c r="O226" s="121">
        <f t="shared" si="15"/>
        <v>0.505494505494505</v>
      </c>
      <c r="P226" s="66"/>
    </row>
    <row r="227" s="104" customFormat="1" ht="16.5" spans="1:16">
      <c r="A227" s="115">
        <v>223</v>
      </c>
      <c r="B227" s="115">
        <v>2017011385</v>
      </c>
      <c r="C227" s="64" t="s">
        <v>314</v>
      </c>
      <c r="D227" s="64">
        <v>2017</v>
      </c>
      <c r="E227" s="64" t="s">
        <v>269</v>
      </c>
      <c r="F227" s="116">
        <v>7</v>
      </c>
      <c r="G227" s="116">
        <v>68.66</v>
      </c>
      <c r="H227" s="116">
        <v>3.95</v>
      </c>
      <c r="I227" s="116">
        <f t="shared" ref="I227:I248" si="17">F227+G227+H227</f>
        <v>79.61</v>
      </c>
      <c r="J227" s="64">
        <v>11</v>
      </c>
      <c r="K227" s="64">
        <v>29</v>
      </c>
      <c r="L227" s="121">
        <f>J227/K227</f>
        <v>0.379310344827586</v>
      </c>
      <c r="M227" s="64">
        <v>47</v>
      </c>
      <c r="N227" s="64">
        <v>91</v>
      </c>
      <c r="O227" s="121">
        <f t="shared" si="15"/>
        <v>0.516483516483517</v>
      </c>
      <c r="P227" s="66"/>
    </row>
    <row r="228" s="104" customFormat="1" ht="16.5" spans="1:16">
      <c r="A228" s="115">
        <v>224</v>
      </c>
      <c r="B228" s="115">
        <v>2017011362</v>
      </c>
      <c r="C228" s="64" t="s">
        <v>315</v>
      </c>
      <c r="D228" s="64">
        <v>2017</v>
      </c>
      <c r="E228" s="64" t="s">
        <v>265</v>
      </c>
      <c r="F228" s="116">
        <v>7.7</v>
      </c>
      <c r="G228" s="116">
        <v>67.146</v>
      </c>
      <c r="H228" s="116">
        <v>4.51</v>
      </c>
      <c r="I228" s="116">
        <f t="shared" si="17"/>
        <v>79.356</v>
      </c>
      <c r="J228" s="64">
        <v>19</v>
      </c>
      <c r="K228" s="64">
        <v>29</v>
      </c>
      <c r="L228" s="121">
        <f>IFERROR(J228/K228,"")</f>
        <v>0.655172413793103</v>
      </c>
      <c r="M228" s="64">
        <v>48</v>
      </c>
      <c r="N228" s="64">
        <v>91</v>
      </c>
      <c r="O228" s="121">
        <f t="shared" si="15"/>
        <v>0.527472527472527</v>
      </c>
      <c r="P228" s="66"/>
    </row>
    <row r="229" s="104" customFormat="1" ht="16.5" spans="1:16">
      <c r="A229" s="115">
        <v>225</v>
      </c>
      <c r="B229" s="115">
        <v>2017011403</v>
      </c>
      <c r="C229" s="64" t="s">
        <v>316</v>
      </c>
      <c r="D229" s="64">
        <v>2017</v>
      </c>
      <c r="E229" s="64" t="s">
        <v>269</v>
      </c>
      <c r="F229" s="116">
        <v>7</v>
      </c>
      <c r="G229" s="116">
        <v>67.93</v>
      </c>
      <c r="H229" s="116">
        <v>4.37</v>
      </c>
      <c r="I229" s="116">
        <f t="shared" si="17"/>
        <v>79.3</v>
      </c>
      <c r="J229" s="64">
        <v>12</v>
      </c>
      <c r="K229" s="64">
        <v>29</v>
      </c>
      <c r="L229" s="121">
        <f>J229/K229</f>
        <v>0.413793103448276</v>
      </c>
      <c r="M229" s="64">
        <v>49</v>
      </c>
      <c r="N229" s="64">
        <v>91</v>
      </c>
      <c r="O229" s="121">
        <f t="shared" si="15"/>
        <v>0.538461538461538</v>
      </c>
      <c r="P229" s="66"/>
    </row>
    <row r="230" s="104" customFormat="1" ht="16.5" spans="1:16">
      <c r="A230" s="115">
        <v>226</v>
      </c>
      <c r="B230" s="115">
        <v>2017011401</v>
      </c>
      <c r="C230" s="64" t="s">
        <v>317</v>
      </c>
      <c r="D230" s="64">
        <v>2017</v>
      </c>
      <c r="E230" s="64" t="s">
        <v>269</v>
      </c>
      <c r="F230" s="116">
        <v>7.3</v>
      </c>
      <c r="G230" s="116">
        <v>67.59</v>
      </c>
      <c r="H230" s="116">
        <v>4.34</v>
      </c>
      <c r="I230" s="116">
        <f t="shared" si="17"/>
        <v>79.23</v>
      </c>
      <c r="J230" s="64">
        <v>13</v>
      </c>
      <c r="K230" s="64">
        <v>29</v>
      </c>
      <c r="L230" s="121">
        <f>J230/K230</f>
        <v>0.448275862068966</v>
      </c>
      <c r="M230" s="64">
        <v>50</v>
      </c>
      <c r="N230" s="64">
        <v>91</v>
      </c>
      <c r="O230" s="121">
        <f t="shared" si="15"/>
        <v>0.549450549450549</v>
      </c>
      <c r="P230" s="66"/>
    </row>
    <row r="231" s="104" customFormat="1" ht="16.5" spans="1:16">
      <c r="A231" s="115">
        <v>227</v>
      </c>
      <c r="B231" s="115">
        <v>2017011388</v>
      </c>
      <c r="C231" s="64" t="s">
        <v>318</v>
      </c>
      <c r="D231" s="64">
        <v>2017</v>
      </c>
      <c r="E231" s="64" t="s">
        <v>269</v>
      </c>
      <c r="F231" s="116">
        <v>7.9</v>
      </c>
      <c r="G231" s="116">
        <v>67.17</v>
      </c>
      <c r="H231" s="116">
        <v>3.86</v>
      </c>
      <c r="I231" s="116">
        <f t="shared" si="17"/>
        <v>78.93</v>
      </c>
      <c r="J231" s="64">
        <v>14</v>
      </c>
      <c r="K231" s="64">
        <v>29</v>
      </c>
      <c r="L231" s="121">
        <f>J231/K231</f>
        <v>0.482758620689655</v>
      </c>
      <c r="M231" s="64">
        <v>51</v>
      </c>
      <c r="N231" s="64">
        <v>91</v>
      </c>
      <c r="O231" s="121">
        <f t="shared" si="15"/>
        <v>0.56043956043956</v>
      </c>
      <c r="P231" s="66"/>
    </row>
    <row r="232" s="104" customFormat="1" ht="16.5" spans="1:16">
      <c r="A232" s="115">
        <v>228</v>
      </c>
      <c r="B232" s="115">
        <v>2017011398</v>
      </c>
      <c r="C232" s="64" t="s">
        <v>319</v>
      </c>
      <c r="D232" s="64">
        <v>2017</v>
      </c>
      <c r="E232" s="64" t="s">
        <v>269</v>
      </c>
      <c r="F232" s="116">
        <v>7.1</v>
      </c>
      <c r="G232" s="116">
        <v>67.4</v>
      </c>
      <c r="H232" s="116">
        <v>4.4</v>
      </c>
      <c r="I232" s="116">
        <f t="shared" si="17"/>
        <v>78.9</v>
      </c>
      <c r="J232" s="64">
        <v>15</v>
      </c>
      <c r="K232" s="64">
        <v>29</v>
      </c>
      <c r="L232" s="121">
        <f>J232/K232</f>
        <v>0.517241379310345</v>
      </c>
      <c r="M232" s="64">
        <v>52</v>
      </c>
      <c r="N232" s="64">
        <v>91</v>
      </c>
      <c r="O232" s="121">
        <f t="shared" si="15"/>
        <v>0.571428571428571</v>
      </c>
      <c r="P232" s="66"/>
    </row>
    <row r="233" s="104" customFormat="1" ht="16.5" spans="1:16">
      <c r="A233" s="115">
        <v>229</v>
      </c>
      <c r="B233" s="115">
        <v>2017011382</v>
      </c>
      <c r="C233" s="64" t="s">
        <v>320</v>
      </c>
      <c r="D233" s="64">
        <v>2017</v>
      </c>
      <c r="E233" s="64" t="s">
        <v>269</v>
      </c>
      <c r="F233" s="116">
        <v>7</v>
      </c>
      <c r="G233" s="116">
        <f>5.79+62.028</f>
        <v>67.818</v>
      </c>
      <c r="H233" s="116">
        <v>3.935</v>
      </c>
      <c r="I233" s="116">
        <f t="shared" si="17"/>
        <v>78.753</v>
      </c>
      <c r="J233" s="64">
        <v>16</v>
      </c>
      <c r="K233" s="64">
        <v>29</v>
      </c>
      <c r="L233" s="121">
        <f>J233/K233</f>
        <v>0.551724137931034</v>
      </c>
      <c r="M233" s="64">
        <v>53</v>
      </c>
      <c r="N233" s="64">
        <v>91</v>
      </c>
      <c r="O233" s="121">
        <f t="shared" si="15"/>
        <v>0.582417582417582</v>
      </c>
      <c r="P233" s="66"/>
    </row>
    <row r="234" s="104" customFormat="1" ht="16.5" spans="1:16">
      <c r="A234" s="115">
        <v>230</v>
      </c>
      <c r="B234" s="115">
        <v>2017011354</v>
      </c>
      <c r="C234" s="64" t="s">
        <v>321</v>
      </c>
      <c r="D234" s="64">
        <v>2017</v>
      </c>
      <c r="E234" s="64" t="s">
        <v>265</v>
      </c>
      <c r="F234" s="116">
        <v>7.8</v>
      </c>
      <c r="G234" s="116">
        <v>66.7836</v>
      </c>
      <c r="H234" s="116">
        <v>4.16</v>
      </c>
      <c r="I234" s="116">
        <f t="shared" si="17"/>
        <v>78.7436</v>
      </c>
      <c r="J234" s="64">
        <v>20</v>
      </c>
      <c r="K234" s="64">
        <v>29</v>
      </c>
      <c r="L234" s="121">
        <f>IFERROR(J234/K234,"")</f>
        <v>0.689655172413793</v>
      </c>
      <c r="M234" s="64">
        <v>54</v>
      </c>
      <c r="N234" s="64">
        <v>91</v>
      </c>
      <c r="O234" s="121">
        <f t="shared" si="15"/>
        <v>0.593406593406593</v>
      </c>
      <c r="P234" s="66"/>
    </row>
    <row r="235" s="104" customFormat="1" ht="16.5" spans="1:16">
      <c r="A235" s="115">
        <v>231</v>
      </c>
      <c r="B235" s="115">
        <v>2017011374</v>
      </c>
      <c r="C235" s="64" t="s">
        <v>322</v>
      </c>
      <c r="D235" s="64">
        <v>2017</v>
      </c>
      <c r="E235" s="64" t="s">
        <v>265</v>
      </c>
      <c r="F235" s="116">
        <v>7.95</v>
      </c>
      <c r="G235" s="116">
        <v>64.6588</v>
      </c>
      <c r="H235" s="116">
        <v>6.081</v>
      </c>
      <c r="I235" s="116">
        <f t="shared" si="17"/>
        <v>78.6898</v>
      </c>
      <c r="J235" s="64">
        <v>21</v>
      </c>
      <c r="K235" s="64">
        <v>29</v>
      </c>
      <c r="L235" s="121">
        <f>IFERROR(J235/K235,"")</f>
        <v>0.724137931034483</v>
      </c>
      <c r="M235" s="64">
        <v>55</v>
      </c>
      <c r="N235" s="64">
        <v>91</v>
      </c>
      <c r="O235" s="121">
        <f t="shared" si="15"/>
        <v>0.604395604395604</v>
      </c>
      <c r="P235" s="66"/>
    </row>
    <row r="236" s="104" customFormat="1" ht="16.5" spans="1:16">
      <c r="A236" s="115">
        <v>232</v>
      </c>
      <c r="B236" s="115">
        <v>2017011348</v>
      </c>
      <c r="C236" s="64" t="s">
        <v>323</v>
      </c>
      <c r="D236" s="64">
        <v>2017</v>
      </c>
      <c r="E236" s="64" t="s">
        <v>265</v>
      </c>
      <c r="F236" s="116">
        <v>8.5</v>
      </c>
      <c r="G236" s="116">
        <v>66.0836</v>
      </c>
      <c r="H236" s="116">
        <v>3.99</v>
      </c>
      <c r="I236" s="116">
        <f t="shared" si="17"/>
        <v>78.5736</v>
      </c>
      <c r="J236" s="64">
        <v>22</v>
      </c>
      <c r="K236" s="64">
        <v>29</v>
      </c>
      <c r="L236" s="121">
        <f>IFERROR(J236/K236,"")</f>
        <v>0.758620689655172</v>
      </c>
      <c r="M236" s="64">
        <v>56</v>
      </c>
      <c r="N236" s="64">
        <v>91</v>
      </c>
      <c r="O236" s="121">
        <f t="shared" si="15"/>
        <v>0.615384615384615</v>
      </c>
      <c r="P236" s="66"/>
    </row>
    <row r="237" s="104" customFormat="1" ht="16.5" spans="1:16">
      <c r="A237" s="115">
        <v>233</v>
      </c>
      <c r="B237" s="115">
        <v>2017011386</v>
      </c>
      <c r="C237" s="64" t="s">
        <v>324</v>
      </c>
      <c r="D237" s="64">
        <v>2017</v>
      </c>
      <c r="E237" s="64" t="s">
        <v>269</v>
      </c>
      <c r="F237" s="116">
        <v>7</v>
      </c>
      <c r="G237" s="116">
        <f>60.7536+4.35+2</f>
        <v>67.1036</v>
      </c>
      <c r="H237" s="116">
        <f>2+2.088</f>
        <v>4.088</v>
      </c>
      <c r="I237" s="116">
        <f t="shared" si="17"/>
        <v>78.1916</v>
      </c>
      <c r="J237" s="64">
        <v>17</v>
      </c>
      <c r="K237" s="64">
        <v>29</v>
      </c>
      <c r="L237" s="121">
        <f>J237/K237</f>
        <v>0.586206896551724</v>
      </c>
      <c r="M237" s="64">
        <v>57</v>
      </c>
      <c r="N237" s="64">
        <v>91</v>
      </c>
      <c r="O237" s="121">
        <f t="shared" si="15"/>
        <v>0.626373626373626</v>
      </c>
      <c r="P237" s="66"/>
    </row>
    <row r="238" s="104" customFormat="1" ht="16.5" spans="1:16">
      <c r="A238" s="115">
        <v>234</v>
      </c>
      <c r="B238" s="115">
        <v>2017011326</v>
      </c>
      <c r="C238" s="64" t="s">
        <v>325</v>
      </c>
      <c r="D238" s="64">
        <v>2017</v>
      </c>
      <c r="E238" s="64" t="s">
        <v>267</v>
      </c>
      <c r="F238" s="116">
        <v>7.5</v>
      </c>
      <c r="G238" s="116">
        <v>66.83</v>
      </c>
      <c r="H238" s="116">
        <v>3.8</v>
      </c>
      <c r="I238" s="116">
        <f t="shared" si="17"/>
        <v>78.13</v>
      </c>
      <c r="J238" s="64">
        <v>19</v>
      </c>
      <c r="K238" s="64">
        <v>31</v>
      </c>
      <c r="L238" s="121">
        <v>0.612903225806452</v>
      </c>
      <c r="M238" s="64">
        <v>58</v>
      </c>
      <c r="N238" s="64">
        <v>91</v>
      </c>
      <c r="O238" s="121">
        <f t="shared" si="15"/>
        <v>0.637362637362637</v>
      </c>
      <c r="P238" s="66"/>
    </row>
    <row r="239" s="104" customFormat="1" ht="16.5" spans="1:16">
      <c r="A239" s="115">
        <v>235</v>
      </c>
      <c r="B239" s="115">
        <v>2017011372</v>
      </c>
      <c r="C239" s="64" t="s">
        <v>326</v>
      </c>
      <c r="D239" s="64">
        <v>2017</v>
      </c>
      <c r="E239" s="64" t="s">
        <v>265</v>
      </c>
      <c r="F239" s="116">
        <v>7.8</v>
      </c>
      <c r="G239" s="116">
        <v>65.9852</v>
      </c>
      <c r="H239" s="116">
        <v>4.27</v>
      </c>
      <c r="I239" s="116">
        <f t="shared" si="17"/>
        <v>78.0552</v>
      </c>
      <c r="J239" s="64">
        <v>23</v>
      </c>
      <c r="K239" s="64">
        <v>29</v>
      </c>
      <c r="L239" s="121">
        <f>IFERROR(J239/K239,"")</f>
        <v>0.793103448275862</v>
      </c>
      <c r="M239" s="64">
        <v>59</v>
      </c>
      <c r="N239" s="64">
        <v>91</v>
      </c>
      <c r="O239" s="121">
        <f t="shared" si="15"/>
        <v>0.648351648351648</v>
      </c>
      <c r="P239" s="66"/>
    </row>
    <row r="240" s="104" customFormat="1" ht="16.5" spans="1:16">
      <c r="A240" s="115">
        <v>236</v>
      </c>
      <c r="B240" s="115">
        <v>2017011368</v>
      </c>
      <c r="C240" s="64" t="s">
        <v>327</v>
      </c>
      <c r="D240" s="64">
        <v>2017</v>
      </c>
      <c r="E240" s="64" t="s">
        <v>265</v>
      </c>
      <c r="F240" s="116">
        <v>8.65</v>
      </c>
      <c r="G240" s="116">
        <v>64.7524</v>
      </c>
      <c r="H240" s="116">
        <v>4.1195</v>
      </c>
      <c r="I240" s="116">
        <f t="shared" si="17"/>
        <v>77.5219</v>
      </c>
      <c r="J240" s="64">
        <v>24</v>
      </c>
      <c r="K240" s="64">
        <v>29</v>
      </c>
      <c r="L240" s="121">
        <f>IFERROR(J240/K240,"")</f>
        <v>0.827586206896552</v>
      </c>
      <c r="M240" s="64">
        <v>60</v>
      </c>
      <c r="N240" s="64">
        <v>91</v>
      </c>
      <c r="O240" s="121">
        <f t="shared" si="15"/>
        <v>0.659340659340659</v>
      </c>
      <c r="P240" s="66"/>
    </row>
    <row r="241" s="104" customFormat="1" ht="16.5" spans="1:16">
      <c r="A241" s="115">
        <v>237</v>
      </c>
      <c r="B241" s="115">
        <v>2017011343</v>
      </c>
      <c r="C241" s="64" t="s">
        <v>328</v>
      </c>
      <c r="D241" s="64">
        <v>2017</v>
      </c>
      <c r="E241" s="64" t="s">
        <v>267</v>
      </c>
      <c r="F241" s="116">
        <v>7.4</v>
      </c>
      <c r="G241" s="116">
        <v>65.9608</v>
      </c>
      <c r="H241" s="116">
        <v>3.8</v>
      </c>
      <c r="I241" s="116">
        <f t="shared" si="17"/>
        <v>77.1608</v>
      </c>
      <c r="J241" s="64">
        <v>20</v>
      </c>
      <c r="K241" s="64">
        <v>31</v>
      </c>
      <c r="L241" s="121">
        <v>0.645161290322581</v>
      </c>
      <c r="M241" s="64">
        <v>61</v>
      </c>
      <c r="N241" s="64">
        <v>91</v>
      </c>
      <c r="O241" s="121">
        <f t="shared" si="15"/>
        <v>0.67032967032967</v>
      </c>
      <c r="P241" s="66"/>
    </row>
    <row r="242" s="104" customFormat="1" ht="16.5" spans="1:16">
      <c r="A242" s="115">
        <v>238</v>
      </c>
      <c r="B242" s="115">
        <v>2017011389</v>
      </c>
      <c r="C242" s="64" t="s">
        <v>329</v>
      </c>
      <c r="D242" s="64">
        <v>2017</v>
      </c>
      <c r="E242" s="64" t="s">
        <v>269</v>
      </c>
      <c r="F242" s="116">
        <v>7</v>
      </c>
      <c r="G242" s="116">
        <v>64.89</v>
      </c>
      <c r="H242" s="116">
        <v>4.83</v>
      </c>
      <c r="I242" s="116">
        <f t="shared" si="17"/>
        <v>76.72</v>
      </c>
      <c r="J242" s="64">
        <v>18</v>
      </c>
      <c r="K242" s="64">
        <v>29</v>
      </c>
      <c r="L242" s="121">
        <f>J242/K242</f>
        <v>0.620689655172414</v>
      </c>
      <c r="M242" s="64">
        <v>62</v>
      </c>
      <c r="N242" s="64">
        <v>91</v>
      </c>
      <c r="O242" s="121">
        <f t="shared" si="15"/>
        <v>0.681318681318681</v>
      </c>
      <c r="P242" s="66"/>
    </row>
    <row r="243" s="104" customFormat="1" ht="16.5" spans="1:16">
      <c r="A243" s="115">
        <v>239</v>
      </c>
      <c r="B243" s="115">
        <v>2017011349</v>
      </c>
      <c r="C243" s="64" t="s">
        <v>330</v>
      </c>
      <c r="D243" s="64">
        <v>2017</v>
      </c>
      <c r="E243" s="64" t="s">
        <v>265</v>
      </c>
      <c r="F243" s="116">
        <v>7.6</v>
      </c>
      <c r="G243" s="116">
        <v>64.9684</v>
      </c>
      <c r="H243" s="116">
        <v>4.1</v>
      </c>
      <c r="I243" s="116">
        <f t="shared" si="17"/>
        <v>76.6684</v>
      </c>
      <c r="J243" s="64">
        <v>25</v>
      </c>
      <c r="K243" s="64">
        <v>29</v>
      </c>
      <c r="L243" s="121">
        <f>IFERROR(J243/K243,"")</f>
        <v>0.862068965517241</v>
      </c>
      <c r="M243" s="64">
        <v>63</v>
      </c>
      <c r="N243" s="64">
        <v>91</v>
      </c>
      <c r="O243" s="121">
        <f t="shared" si="15"/>
        <v>0.692307692307692</v>
      </c>
      <c r="P243" s="66"/>
    </row>
    <row r="244" s="104" customFormat="1" ht="16.5" spans="1:16">
      <c r="A244" s="115">
        <v>240</v>
      </c>
      <c r="B244" s="115">
        <v>2017011400</v>
      </c>
      <c r="C244" s="64" t="s">
        <v>331</v>
      </c>
      <c r="D244" s="64">
        <v>2017</v>
      </c>
      <c r="E244" s="64" t="s">
        <v>269</v>
      </c>
      <c r="F244" s="116">
        <v>7.3</v>
      </c>
      <c r="G244" s="116">
        <v>64.71</v>
      </c>
      <c r="H244" s="116">
        <v>4.46</v>
      </c>
      <c r="I244" s="116">
        <f t="shared" si="17"/>
        <v>76.47</v>
      </c>
      <c r="J244" s="64">
        <v>19</v>
      </c>
      <c r="K244" s="64">
        <v>29</v>
      </c>
      <c r="L244" s="121">
        <f>J244/K244</f>
        <v>0.655172413793103</v>
      </c>
      <c r="M244" s="64">
        <v>64</v>
      </c>
      <c r="N244" s="64">
        <v>91</v>
      </c>
      <c r="O244" s="121">
        <f t="shared" si="15"/>
        <v>0.703296703296703</v>
      </c>
      <c r="P244" s="66"/>
    </row>
    <row r="245" s="104" customFormat="1" ht="16.5" spans="1:16">
      <c r="A245" s="115">
        <v>241</v>
      </c>
      <c r="B245" s="115">
        <v>2017011320</v>
      </c>
      <c r="C245" s="64" t="s">
        <v>332</v>
      </c>
      <c r="D245" s="64">
        <v>2017</v>
      </c>
      <c r="E245" s="64" t="s">
        <v>267</v>
      </c>
      <c r="F245" s="116">
        <v>7.6</v>
      </c>
      <c r="G245" s="116">
        <v>64.62</v>
      </c>
      <c r="H245" s="116">
        <v>4.03</v>
      </c>
      <c r="I245" s="116">
        <f t="shared" si="17"/>
        <v>76.25</v>
      </c>
      <c r="J245" s="64">
        <v>21</v>
      </c>
      <c r="K245" s="64">
        <v>31</v>
      </c>
      <c r="L245" s="121">
        <v>0.67741935483871</v>
      </c>
      <c r="M245" s="64">
        <v>65</v>
      </c>
      <c r="N245" s="64">
        <v>91</v>
      </c>
      <c r="O245" s="121">
        <f t="shared" ref="O245:O268" si="18">IFERROR(M245/N245,"")</f>
        <v>0.714285714285714</v>
      </c>
      <c r="P245" s="66"/>
    </row>
    <row r="246" s="104" customFormat="1" ht="16.5" spans="1:16">
      <c r="A246" s="115">
        <v>242</v>
      </c>
      <c r="B246" s="115">
        <v>2017011344</v>
      </c>
      <c r="C246" s="64" t="s">
        <v>333</v>
      </c>
      <c r="D246" s="64">
        <v>2017</v>
      </c>
      <c r="E246" s="64" t="s">
        <v>267</v>
      </c>
      <c r="F246" s="116">
        <v>7.7</v>
      </c>
      <c r="G246" s="116">
        <v>64.26</v>
      </c>
      <c r="H246" s="116">
        <v>4.22</v>
      </c>
      <c r="I246" s="116">
        <f t="shared" si="17"/>
        <v>76.18</v>
      </c>
      <c r="J246" s="64">
        <v>22</v>
      </c>
      <c r="K246" s="64">
        <v>31</v>
      </c>
      <c r="L246" s="121">
        <v>0.709677419354839</v>
      </c>
      <c r="M246" s="64">
        <v>66</v>
      </c>
      <c r="N246" s="64">
        <v>91</v>
      </c>
      <c r="O246" s="121">
        <f t="shared" si="18"/>
        <v>0.725274725274725</v>
      </c>
      <c r="P246" s="66"/>
    </row>
    <row r="247" s="104" customFormat="1" ht="16.5" spans="1:16">
      <c r="A247" s="115">
        <v>243</v>
      </c>
      <c r="B247" s="115">
        <v>2017011387</v>
      </c>
      <c r="C247" s="64" t="s">
        <v>334</v>
      </c>
      <c r="D247" s="64">
        <v>2017</v>
      </c>
      <c r="E247" s="64" t="s">
        <v>269</v>
      </c>
      <c r="F247" s="116">
        <v>7</v>
      </c>
      <c r="G247" s="116">
        <v>64.72</v>
      </c>
      <c r="H247" s="116">
        <v>4.39</v>
      </c>
      <c r="I247" s="116">
        <f t="shared" si="17"/>
        <v>76.11</v>
      </c>
      <c r="J247" s="64">
        <v>20</v>
      </c>
      <c r="K247" s="64">
        <v>29</v>
      </c>
      <c r="L247" s="121">
        <f>J247/K247</f>
        <v>0.689655172413793</v>
      </c>
      <c r="M247" s="64">
        <v>67</v>
      </c>
      <c r="N247" s="64">
        <v>91</v>
      </c>
      <c r="O247" s="121">
        <f t="shared" si="18"/>
        <v>0.736263736263736</v>
      </c>
      <c r="P247" s="66"/>
    </row>
    <row r="248" s="104" customFormat="1" ht="16.5" spans="1:16">
      <c r="A248" s="115">
        <v>244</v>
      </c>
      <c r="B248" s="115">
        <v>2017011405</v>
      </c>
      <c r="C248" s="64" t="s">
        <v>335</v>
      </c>
      <c r="D248" s="64">
        <v>2017</v>
      </c>
      <c r="E248" s="64" t="s">
        <v>269</v>
      </c>
      <c r="F248" s="116">
        <v>7.2</v>
      </c>
      <c r="G248" s="116">
        <v>64.1372</v>
      </c>
      <c r="H248" s="116">
        <v>4.741</v>
      </c>
      <c r="I248" s="116">
        <f t="shared" si="17"/>
        <v>76.0782</v>
      </c>
      <c r="J248" s="64">
        <v>21</v>
      </c>
      <c r="K248" s="64">
        <v>29</v>
      </c>
      <c r="L248" s="121">
        <f>J248/K248</f>
        <v>0.724137931034483</v>
      </c>
      <c r="M248" s="64">
        <v>68</v>
      </c>
      <c r="N248" s="64">
        <v>91</v>
      </c>
      <c r="O248" s="121">
        <f t="shared" si="18"/>
        <v>0.747252747252747</v>
      </c>
      <c r="P248" s="66"/>
    </row>
    <row r="249" s="104" customFormat="1" ht="16.5" spans="1:16">
      <c r="A249" s="115">
        <v>245</v>
      </c>
      <c r="B249" s="115">
        <v>2017011315</v>
      </c>
      <c r="C249" s="64" t="s">
        <v>336</v>
      </c>
      <c r="D249" s="64">
        <v>2017</v>
      </c>
      <c r="E249" s="64" t="s">
        <v>267</v>
      </c>
      <c r="F249" s="116">
        <v>7.8</v>
      </c>
      <c r="G249" s="116">
        <v>63.87</v>
      </c>
      <c r="H249" s="116">
        <v>4.18</v>
      </c>
      <c r="I249" s="116">
        <f t="shared" ref="I249:I280" si="19">F249+G249+H249</f>
        <v>75.85</v>
      </c>
      <c r="J249" s="64">
        <v>23</v>
      </c>
      <c r="K249" s="64">
        <v>31</v>
      </c>
      <c r="L249" s="121">
        <v>0.741935483870968</v>
      </c>
      <c r="M249" s="64">
        <v>69</v>
      </c>
      <c r="N249" s="64">
        <v>91</v>
      </c>
      <c r="O249" s="121">
        <f t="shared" si="18"/>
        <v>0.758241758241758</v>
      </c>
      <c r="P249" s="66"/>
    </row>
    <row r="250" s="104" customFormat="1" ht="16.5" spans="1:16">
      <c r="A250" s="115">
        <v>246</v>
      </c>
      <c r="B250" s="115">
        <v>2017010662</v>
      </c>
      <c r="C250" s="64" t="s">
        <v>337</v>
      </c>
      <c r="D250" s="64">
        <v>2017</v>
      </c>
      <c r="E250" s="64" t="s">
        <v>265</v>
      </c>
      <c r="F250" s="116">
        <v>7.75</v>
      </c>
      <c r="G250" s="116">
        <v>63.2756</v>
      </c>
      <c r="H250" s="116">
        <v>4.6</v>
      </c>
      <c r="I250" s="116">
        <f t="shared" si="19"/>
        <v>75.6256</v>
      </c>
      <c r="J250" s="64">
        <v>26</v>
      </c>
      <c r="K250" s="64">
        <v>29</v>
      </c>
      <c r="L250" s="121">
        <f>IFERROR(J250/K250,"")</f>
        <v>0.896551724137931</v>
      </c>
      <c r="M250" s="64">
        <v>70</v>
      </c>
      <c r="N250" s="64">
        <v>91</v>
      </c>
      <c r="O250" s="121">
        <f t="shared" si="18"/>
        <v>0.769230769230769</v>
      </c>
      <c r="P250" s="66"/>
    </row>
    <row r="251" s="104" customFormat="1" ht="16.5" spans="1:16">
      <c r="A251" s="115">
        <v>247</v>
      </c>
      <c r="B251" s="115">
        <v>2017011327</v>
      </c>
      <c r="C251" s="64" t="s">
        <v>338</v>
      </c>
      <c r="D251" s="64">
        <v>2017</v>
      </c>
      <c r="E251" s="64" t="s">
        <v>267</v>
      </c>
      <c r="F251" s="116">
        <v>7.5</v>
      </c>
      <c r="G251" s="116">
        <v>64.01</v>
      </c>
      <c r="H251" s="116">
        <v>3.937</v>
      </c>
      <c r="I251" s="116">
        <f t="shared" si="19"/>
        <v>75.447</v>
      </c>
      <c r="J251" s="64">
        <v>24</v>
      </c>
      <c r="K251" s="64">
        <v>31</v>
      </c>
      <c r="L251" s="121">
        <v>0.774193548387097</v>
      </c>
      <c r="M251" s="64">
        <v>71</v>
      </c>
      <c r="N251" s="64">
        <v>91</v>
      </c>
      <c r="O251" s="121">
        <f t="shared" si="18"/>
        <v>0.78021978021978</v>
      </c>
      <c r="P251" s="66"/>
    </row>
    <row r="252" s="104" customFormat="1" ht="16.5" spans="1:16">
      <c r="A252" s="115">
        <v>248</v>
      </c>
      <c r="B252" s="115">
        <v>2017011391</v>
      </c>
      <c r="C252" s="64" t="s">
        <v>339</v>
      </c>
      <c r="D252" s="64">
        <v>2017</v>
      </c>
      <c r="E252" s="64" t="s">
        <v>269</v>
      </c>
      <c r="F252" s="116">
        <v>7</v>
      </c>
      <c r="G252" s="116">
        <f>4.06+2+58.2</f>
        <v>64.26</v>
      </c>
      <c r="H252" s="116">
        <v>3.8</v>
      </c>
      <c r="I252" s="116">
        <f t="shared" si="19"/>
        <v>75.06</v>
      </c>
      <c r="J252" s="64">
        <v>22</v>
      </c>
      <c r="K252" s="64">
        <v>29</v>
      </c>
      <c r="L252" s="121">
        <f>J252/K252</f>
        <v>0.758620689655172</v>
      </c>
      <c r="M252" s="64">
        <v>72</v>
      </c>
      <c r="N252" s="64">
        <v>91</v>
      </c>
      <c r="O252" s="121">
        <f t="shared" si="18"/>
        <v>0.791208791208791</v>
      </c>
      <c r="P252" s="66"/>
    </row>
    <row r="253" s="104" customFormat="1" ht="16.5" spans="1:16">
      <c r="A253" s="115">
        <v>249</v>
      </c>
      <c r="B253" s="115">
        <v>2017011331</v>
      </c>
      <c r="C253" s="64" t="s">
        <v>340</v>
      </c>
      <c r="D253" s="64">
        <v>2017</v>
      </c>
      <c r="E253" s="64" t="s">
        <v>267</v>
      </c>
      <c r="F253" s="116">
        <v>7.5</v>
      </c>
      <c r="G253" s="116">
        <v>63.35</v>
      </c>
      <c r="H253" s="116">
        <v>3.84</v>
      </c>
      <c r="I253" s="116">
        <f t="shared" si="19"/>
        <v>74.69</v>
      </c>
      <c r="J253" s="64">
        <v>25</v>
      </c>
      <c r="K253" s="64">
        <v>31</v>
      </c>
      <c r="L253" s="121">
        <v>0.806451612903226</v>
      </c>
      <c r="M253" s="64">
        <v>73</v>
      </c>
      <c r="N253" s="64">
        <v>91</v>
      </c>
      <c r="O253" s="121">
        <f t="shared" si="18"/>
        <v>0.802197802197802</v>
      </c>
      <c r="P253" s="66"/>
    </row>
    <row r="254" s="104" customFormat="1" ht="16.5" spans="1:16">
      <c r="A254" s="115">
        <v>250</v>
      </c>
      <c r="B254" s="115">
        <v>2017011330</v>
      </c>
      <c r="C254" s="64" t="s">
        <v>341</v>
      </c>
      <c r="D254" s="64">
        <v>2017</v>
      </c>
      <c r="E254" s="64" t="s">
        <v>267</v>
      </c>
      <c r="F254" s="116">
        <v>7.5</v>
      </c>
      <c r="G254" s="116">
        <v>62.76</v>
      </c>
      <c r="H254" s="116">
        <v>3.8</v>
      </c>
      <c r="I254" s="116">
        <f t="shared" si="19"/>
        <v>74.06</v>
      </c>
      <c r="J254" s="64">
        <v>26</v>
      </c>
      <c r="K254" s="64">
        <v>31</v>
      </c>
      <c r="L254" s="121">
        <v>0.838709677419355</v>
      </c>
      <c r="M254" s="64">
        <v>74</v>
      </c>
      <c r="N254" s="64">
        <v>91</v>
      </c>
      <c r="O254" s="121">
        <f t="shared" si="18"/>
        <v>0.813186813186813</v>
      </c>
      <c r="P254" s="66"/>
    </row>
    <row r="255" s="104" customFormat="1" ht="16.5" spans="1:16">
      <c r="A255" s="115">
        <v>251</v>
      </c>
      <c r="B255" s="115">
        <v>2017011317</v>
      </c>
      <c r="C255" s="64" t="s">
        <v>342</v>
      </c>
      <c r="D255" s="64">
        <v>2017</v>
      </c>
      <c r="E255" s="64" t="s">
        <v>267</v>
      </c>
      <c r="F255" s="116">
        <v>7.5</v>
      </c>
      <c r="G255" s="116">
        <v>61.74</v>
      </c>
      <c r="H255" s="116">
        <v>4.46</v>
      </c>
      <c r="I255" s="116">
        <f t="shared" si="19"/>
        <v>73.7</v>
      </c>
      <c r="J255" s="64">
        <v>27</v>
      </c>
      <c r="K255" s="64">
        <v>31</v>
      </c>
      <c r="L255" s="121">
        <v>0.870967741935484</v>
      </c>
      <c r="M255" s="64">
        <v>75</v>
      </c>
      <c r="N255" s="64">
        <v>91</v>
      </c>
      <c r="O255" s="121">
        <f t="shared" si="18"/>
        <v>0.824175824175824</v>
      </c>
      <c r="P255" s="66"/>
    </row>
    <row r="256" s="104" customFormat="1" ht="16.5" spans="1:16">
      <c r="A256" s="115">
        <v>252</v>
      </c>
      <c r="B256" s="115">
        <v>2017011390</v>
      </c>
      <c r="C256" s="64" t="s">
        <v>343</v>
      </c>
      <c r="D256" s="64">
        <v>2017</v>
      </c>
      <c r="E256" s="64" t="s">
        <v>269</v>
      </c>
      <c r="F256" s="116">
        <v>7</v>
      </c>
      <c r="G256" s="116">
        <v>62.41</v>
      </c>
      <c r="H256" s="116">
        <v>4.136</v>
      </c>
      <c r="I256" s="116">
        <f t="shared" si="19"/>
        <v>73.546</v>
      </c>
      <c r="J256" s="64">
        <v>23</v>
      </c>
      <c r="K256" s="64">
        <v>29</v>
      </c>
      <c r="L256" s="121">
        <f>J256/K256</f>
        <v>0.793103448275862</v>
      </c>
      <c r="M256" s="64">
        <v>76</v>
      </c>
      <c r="N256" s="64">
        <v>91</v>
      </c>
      <c r="O256" s="121">
        <f t="shared" si="18"/>
        <v>0.835164835164835</v>
      </c>
      <c r="P256" s="66"/>
    </row>
    <row r="257" s="104" customFormat="1" ht="16.5" spans="1:16">
      <c r="A257" s="115">
        <v>253</v>
      </c>
      <c r="B257" s="115">
        <v>2017011324</v>
      </c>
      <c r="C257" s="64" t="s">
        <v>344</v>
      </c>
      <c r="D257" s="64">
        <v>2017</v>
      </c>
      <c r="E257" s="64" t="s">
        <v>267</v>
      </c>
      <c r="F257" s="116">
        <v>7.5</v>
      </c>
      <c r="G257" s="116">
        <v>62.18</v>
      </c>
      <c r="H257" s="116">
        <v>3.82</v>
      </c>
      <c r="I257" s="116">
        <f t="shared" si="19"/>
        <v>73.5</v>
      </c>
      <c r="J257" s="64">
        <v>28</v>
      </c>
      <c r="K257" s="64">
        <v>31</v>
      </c>
      <c r="L257" s="121">
        <v>0.903225806451613</v>
      </c>
      <c r="M257" s="64">
        <v>77</v>
      </c>
      <c r="N257" s="64">
        <v>91</v>
      </c>
      <c r="O257" s="121">
        <f t="shared" si="18"/>
        <v>0.846153846153846</v>
      </c>
      <c r="P257" s="66"/>
    </row>
    <row r="258" s="104" customFormat="1" ht="16.5" spans="1:16">
      <c r="A258" s="115">
        <v>254</v>
      </c>
      <c r="B258" s="115">
        <v>2017011321</v>
      </c>
      <c r="C258" s="64" t="s">
        <v>345</v>
      </c>
      <c r="D258" s="64">
        <v>2017</v>
      </c>
      <c r="E258" s="64" t="s">
        <v>267</v>
      </c>
      <c r="F258" s="116">
        <v>7.5</v>
      </c>
      <c r="G258" s="116">
        <v>60.11</v>
      </c>
      <c r="H258" s="116">
        <v>5.8</v>
      </c>
      <c r="I258" s="116">
        <f t="shared" si="19"/>
        <v>73.41</v>
      </c>
      <c r="J258" s="64">
        <v>29</v>
      </c>
      <c r="K258" s="64">
        <v>31</v>
      </c>
      <c r="L258" s="121">
        <v>0.935483870967742</v>
      </c>
      <c r="M258" s="64">
        <v>78</v>
      </c>
      <c r="N258" s="64">
        <v>91</v>
      </c>
      <c r="O258" s="121">
        <f t="shared" si="18"/>
        <v>0.857142857142857</v>
      </c>
      <c r="P258" s="66"/>
    </row>
    <row r="259" s="104" customFormat="1" ht="16.5" spans="1:16">
      <c r="A259" s="115">
        <v>255</v>
      </c>
      <c r="B259" s="115">
        <v>2017011363</v>
      </c>
      <c r="C259" s="64" t="s">
        <v>346</v>
      </c>
      <c r="D259" s="64">
        <v>2017</v>
      </c>
      <c r="E259" s="64" t="s">
        <v>265</v>
      </c>
      <c r="F259" s="116">
        <v>7.7</v>
      </c>
      <c r="G259" s="116">
        <f>56.28+4.87</f>
        <v>61.15</v>
      </c>
      <c r="H259" s="116">
        <v>4.35</v>
      </c>
      <c r="I259" s="116">
        <f t="shared" si="19"/>
        <v>73.2</v>
      </c>
      <c r="J259" s="64">
        <v>27</v>
      </c>
      <c r="K259" s="64">
        <v>29</v>
      </c>
      <c r="L259" s="121">
        <f>IFERROR(J259/K259,"")</f>
        <v>0.931034482758621</v>
      </c>
      <c r="M259" s="64">
        <v>79</v>
      </c>
      <c r="N259" s="64">
        <v>91</v>
      </c>
      <c r="O259" s="121">
        <f t="shared" si="18"/>
        <v>0.868131868131868</v>
      </c>
      <c r="P259" s="66"/>
    </row>
    <row r="260" s="104" customFormat="1" ht="16.5" spans="1:16">
      <c r="A260" s="115">
        <v>256</v>
      </c>
      <c r="B260" s="115">
        <v>2017011379</v>
      </c>
      <c r="C260" s="64" t="s">
        <v>347</v>
      </c>
      <c r="D260" s="64">
        <v>2017</v>
      </c>
      <c r="E260" s="64" t="s">
        <v>269</v>
      </c>
      <c r="F260" s="116">
        <v>7</v>
      </c>
      <c r="G260" s="116">
        <v>61.82</v>
      </c>
      <c r="H260" s="116">
        <v>4.3</v>
      </c>
      <c r="I260" s="116">
        <f t="shared" si="19"/>
        <v>73.12</v>
      </c>
      <c r="J260" s="64">
        <v>24</v>
      </c>
      <c r="K260" s="64">
        <v>29</v>
      </c>
      <c r="L260" s="121">
        <f>J260/K260</f>
        <v>0.827586206896552</v>
      </c>
      <c r="M260" s="64">
        <v>80</v>
      </c>
      <c r="N260" s="64">
        <v>91</v>
      </c>
      <c r="O260" s="121">
        <f t="shared" si="18"/>
        <v>0.879120879120879</v>
      </c>
      <c r="P260" s="66"/>
    </row>
    <row r="261" s="104" customFormat="1" ht="16.5" spans="1:16">
      <c r="A261" s="115">
        <v>257</v>
      </c>
      <c r="B261" s="115">
        <v>2017011345</v>
      </c>
      <c r="C261" s="64" t="s">
        <v>348</v>
      </c>
      <c r="D261" s="64">
        <v>2017</v>
      </c>
      <c r="E261" s="64" t="s">
        <v>265</v>
      </c>
      <c r="F261" s="116">
        <v>7.65</v>
      </c>
      <c r="G261" s="116">
        <v>60.176</v>
      </c>
      <c r="H261" s="116">
        <v>4.16</v>
      </c>
      <c r="I261" s="116">
        <f t="shared" si="19"/>
        <v>71.986</v>
      </c>
      <c r="J261" s="64">
        <v>28</v>
      </c>
      <c r="K261" s="64">
        <v>29</v>
      </c>
      <c r="L261" s="121">
        <f>IFERROR(J261/K261,"")</f>
        <v>0.96551724137931</v>
      </c>
      <c r="M261" s="64">
        <v>81</v>
      </c>
      <c r="N261" s="64">
        <v>91</v>
      </c>
      <c r="O261" s="121">
        <f t="shared" si="18"/>
        <v>0.89010989010989</v>
      </c>
      <c r="P261" s="66"/>
    </row>
    <row r="262" s="104" customFormat="1" ht="16.5" spans="1:16">
      <c r="A262" s="115">
        <v>258</v>
      </c>
      <c r="B262" s="115">
        <v>2017011383</v>
      </c>
      <c r="C262" s="64" t="s">
        <v>349</v>
      </c>
      <c r="D262" s="64">
        <v>2017</v>
      </c>
      <c r="E262" s="64" t="s">
        <v>269</v>
      </c>
      <c r="F262" s="116">
        <v>6.9</v>
      </c>
      <c r="G262" s="116">
        <v>60.31</v>
      </c>
      <c r="H262" s="116">
        <v>4.04</v>
      </c>
      <c r="I262" s="116">
        <f t="shared" si="19"/>
        <v>71.25</v>
      </c>
      <c r="J262" s="64">
        <v>25</v>
      </c>
      <c r="K262" s="64">
        <v>29</v>
      </c>
      <c r="L262" s="121">
        <f>J262/K262</f>
        <v>0.862068965517241</v>
      </c>
      <c r="M262" s="64">
        <v>82</v>
      </c>
      <c r="N262" s="64">
        <v>91</v>
      </c>
      <c r="O262" s="121">
        <f t="shared" si="18"/>
        <v>0.901098901098901</v>
      </c>
      <c r="P262" s="66"/>
    </row>
    <row r="263" s="104" customFormat="1" ht="16.5" spans="1:16">
      <c r="A263" s="115">
        <v>259</v>
      </c>
      <c r="B263" s="115">
        <v>2017011378</v>
      </c>
      <c r="C263" s="64" t="s">
        <v>350</v>
      </c>
      <c r="D263" s="64">
        <v>2017</v>
      </c>
      <c r="E263" s="64" t="s">
        <v>269</v>
      </c>
      <c r="F263" s="116">
        <v>7.1</v>
      </c>
      <c r="G263" s="116">
        <v>59.96</v>
      </c>
      <c r="H263" s="116">
        <v>4.073</v>
      </c>
      <c r="I263" s="116">
        <f t="shared" si="19"/>
        <v>71.133</v>
      </c>
      <c r="J263" s="64">
        <v>26</v>
      </c>
      <c r="K263" s="64">
        <v>29</v>
      </c>
      <c r="L263" s="121">
        <f>J263/K263</f>
        <v>0.896551724137931</v>
      </c>
      <c r="M263" s="64">
        <v>83</v>
      </c>
      <c r="N263" s="64">
        <v>91</v>
      </c>
      <c r="O263" s="121">
        <f t="shared" si="18"/>
        <v>0.912087912087912</v>
      </c>
      <c r="P263" s="66"/>
    </row>
    <row r="264" s="104" customFormat="1" ht="16.5" spans="1:16">
      <c r="A264" s="115">
        <v>260</v>
      </c>
      <c r="B264" s="115">
        <v>2017011384</v>
      </c>
      <c r="C264" s="64" t="s">
        <v>351</v>
      </c>
      <c r="D264" s="64">
        <v>2017</v>
      </c>
      <c r="E264" s="64" t="s">
        <v>269</v>
      </c>
      <c r="F264" s="116">
        <v>7.6</v>
      </c>
      <c r="G264" s="116">
        <v>58.8</v>
      </c>
      <c r="H264" s="116">
        <v>4.27</v>
      </c>
      <c r="I264" s="116">
        <f t="shared" si="19"/>
        <v>70.67</v>
      </c>
      <c r="J264" s="64">
        <v>27</v>
      </c>
      <c r="K264" s="64">
        <v>29</v>
      </c>
      <c r="L264" s="121">
        <f>J264/K264</f>
        <v>0.931034482758621</v>
      </c>
      <c r="M264" s="64">
        <v>84</v>
      </c>
      <c r="N264" s="64">
        <v>91</v>
      </c>
      <c r="O264" s="121">
        <f t="shared" si="18"/>
        <v>0.923076923076923</v>
      </c>
      <c r="P264" s="66"/>
    </row>
    <row r="265" s="104" customFormat="1" ht="16.5" spans="1:16">
      <c r="A265" s="115">
        <v>261</v>
      </c>
      <c r="B265" s="115">
        <v>2017011314</v>
      </c>
      <c r="C265" s="64" t="s">
        <v>352</v>
      </c>
      <c r="D265" s="64">
        <v>2017</v>
      </c>
      <c r="E265" s="64" t="s">
        <v>267</v>
      </c>
      <c r="F265" s="116">
        <v>8.2</v>
      </c>
      <c r="G265" s="116">
        <v>57.41</v>
      </c>
      <c r="H265" s="116">
        <v>4.532</v>
      </c>
      <c r="I265" s="116">
        <f t="shared" si="19"/>
        <v>70.142</v>
      </c>
      <c r="J265" s="64">
        <v>30</v>
      </c>
      <c r="K265" s="64">
        <v>31</v>
      </c>
      <c r="L265" s="121">
        <v>0.967741935483871</v>
      </c>
      <c r="M265" s="64">
        <v>85</v>
      </c>
      <c r="N265" s="64">
        <v>91</v>
      </c>
      <c r="O265" s="121">
        <f t="shared" si="18"/>
        <v>0.934065934065934</v>
      </c>
      <c r="P265" s="66"/>
    </row>
    <row r="266" s="104" customFormat="1" ht="16.5" spans="1:16">
      <c r="A266" s="115">
        <v>262</v>
      </c>
      <c r="B266" s="115">
        <v>2016011618</v>
      </c>
      <c r="C266" s="64" t="s">
        <v>353</v>
      </c>
      <c r="D266" s="64">
        <v>2017</v>
      </c>
      <c r="E266" s="64" t="s">
        <v>265</v>
      </c>
      <c r="F266" s="116">
        <v>8.1</v>
      </c>
      <c r="G266" s="116">
        <v>55.57</v>
      </c>
      <c r="H266" s="116">
        <v>4.3</v>
      </c>
      <c r="I266" s="116">
        <f t="shared" si="19"/>
        <v>67.97</v>
      </c>
      <c r="J266" s="64">
        <v>29</v>
      </c>
      <c r="K266" s="64">
        <v>29</v>
      </c>
      <c r="L266" s="121">
        <f>IFERROR(J266/K266,"")</f>
        <v>1</v>
      </c>
      <c r="M266" s="64">
        <v>86</v>
      </c>
      <c r="N266" s="64">
        <v>91</v>
      </c>
      <c r="O266" s="121">
        <f t="shared" si="18"/>
        <v>0.945054945054945</v>
      </c>
      <c r="P266" s="66"/>
    </row>
    <row r="267" s="104" customFormat="1" ht="16.5" spans="1:16">
      <c r="A267" s="115">
        <v>263</v>
      </c>
      <c r="B267" s="115">
        <v>2017011377</v>
      </c>
      <c r="C267" s="64" t="s">
        <v>354</v>
      </c>
      <c r="D267" s="64">
        <v>2017</v>
      </c>
      <c r="E267" s="64" t="s">
        <v>269</v>
      </c>
      <c r="F267" s="116">
        <v>7</v>
      </c>
      <c r="G267" s="116">
        <v>55.3064</v>
      </c>
      <c r="H267" s="116">
        <v>4.316</v>
      </c>
      <c r="I267" s="116">
        <f t="shared" si="19"/>
        <v>66.6224</v>
      </c>
      <c r="J267" s="64">
        <v>28</v>
      </c>
      <c r="K267" s="64">
        <v>29</v>
      </c>
      <c r="L267" s="121">
        <f>J267/K267</f>
        <v>0.96551724137931</v>
      </c>
      <c r="M267" s="64">
        <v>87</v>
      </c>
      <c r="N267" s="64">
        <v>91</v>
      </c>
      <c r="O267" s="121">
        <f t="shared" si="18"/>
        <v>0.956043956043956</v>
      </c>
      <c r="P267" s="66"/>
    </row>
    <row r="268" s="104" customFormat="1" ht="16.5" spans="1:16">
      <c r="A268" s="115">
        <v>264</v>
      </c>
      <c r="B268" s="115">
        <v>2017011376</v>
      </c>
      <c r="C268" s="64" t="s">
        <v>355</v>
      </c>
      <c r="D268" s="64">
        <v>2017</v>
      </c>
      <c r="E268" s="64" t="s">
        <v>269</v>
      </c>
      <c r="F268" s="116">
        <v>6.7</v>
      </c>
      <c r="G268" s="116">
        <f>47.88+1.5+3</f>
        <v>52.38</v>
      </c>
      <c r="H268" s="116">
        <v>4.574</v>
      </c>
      <c r="I268" s="116">
        <f t="shared" si="19"/>
        <v>63.654</v>
      </c>
      <c r="J268" s="64">
        <v>29</v>
      </c>
      <c r="K268" s="64">
        <v>29</v>
      </c>
      <c r="L268" s="121">
        <f>J268/K268</f>
        <v>1</v>
      </c>
      <c r="M268" s="64">
        <v>88</v>
      </c>
      <c r="N268" s="64">
        <v>91</v>
      </c>
      <c r="O268" s="121">
        <f t="shared" si="18"/>
        <v>0.967032967032967</v>
      </c>
      <c r="P268" s="66"/>
    </row>
    <row r="269" s="104" customFormat="1" ht="16.5" spans="1:16">
      <c r="A269" s="115">
        <v>265</v>
      </c>
      <c r="B269" s="115">
        <v>2017011279</v>
      </c>
      <c r="C269" s="64" t="s">
        <v>356</v>
      </c>
      <c r="D269" s="64">
        <v>2017</v>
      </c>
      <c r="E269" s="64" t="s">
        <v>357</v>
      </c>
      <c r="F269" s="116">
        <v>9</v>
      </c>
      <c r="G269" s="116">
        <v>78.17</v>
      </c>
      <c r="H269" s="116">
        <v>4.4</v>
      </c>
      <c r="I269" s="116">
        <f t="shared" si="19"/>
        <v>91.57</v>
      </c>
      <c r="J269" s="64">
        <v>1</v>
      </c>
      <c r="K269" s="64">
        <v>30</v>
      </c>
      <c r="L269" s="121">
        <f>J269/K269</f>
        <v>0.0333333333333333</v>
      </c>
      <c r="M269" s="64">
        <v>1</v>
      </c>
      <c r="N269" s="64">
        <v>55</v>
      </c>
      <c r="O269" s="121">
        <f>M269/N269</f>
        <v>0.0181818181818182</v>
      </c>
      <c r="P269" s="66"/>
    </row>
    <row r="270" s="104" customFormat="1" ht="16.5" spans="1:16">
      <c r="A270" s="115">
        <v>266</v>
      </c>
      <c r="B270" s="115">
        <v>2017011299</v>
      </c>
      <c r="C270" s="64" t="s">
        <v>358</v>
      </c>
      <c r="D270" s="64">
        <v>2017</v>
      </c>
      <c r="E270" s="64" t="s">
        <v>359</v>
      </c>
      <c r="F270" s="116">
        <v>7.4</v>
      </c>
      <c r="G270" s="116">
        <v>77.04</v>
      </c>
      <c r="H270" s="116">
        <v>4.46</v>
      </c>
      <c r="I270" s="116">
        <f t="shared" si="19"/>
        <v>88.9</v>
      </c>
      <c r="J270" s="64">
        <v>1</v>
      </c>
      <c r="K270" s="64">
        <v>25</v>
      </c>
      <c r="L270" s="121">
        <f t="shared" ref="L270:L324" si="20">J270/K270</f>
        <v>0.04</v>
      </c>
      <c r="M270" s="64">
        <v>2</v>
      </c>
      <c r="N270" s="64">
        <v>55</v>
      </c>
      <c r="O270" s="121">
        <f t="shared" ref="O270:O323" si="21">M270/N270</f>
        <v>0.0363636363636364</v>
      </c>
      <c r="P270" s="66"/>
    </row>
    <row r="271" s="104" customFormat="1" ht="16.5" spans="1:16">
      <c r="A271" s="115">
        <v>267</v>
      </c>
      <c r="B271" s="115">
        <v>2017011290</v>
      </c>
      <c r="C271" s="64" t="s">
        <v>360</v>
      </c>
      <c r="D271" s="64">
        <v>2017</v>
      </c>
      <c r="E271" s="64" t="s">
        <v>359</v>
      </c>
      <c r="F271" s="116">
        <v>7.56</v>
      </c>
      <c r="G271" s="116">
        <v>77.18</v>
      </c>
      <c r="H271" s="116">
        <v>3.97</v>
      </c>
      <c r="I271" s="116">
        <f t="shared" si="19"/>
        <v>88.71</v>
      </c>
      <c r="J271" s="64">
        <v>2</v>
      </c>
      <c r="K271" s="64">
        <v>25</v>
      </c>
      <c r="L271" s="121">
        <f t="shared" si="20"/>
        <v>0.08</v>
      </c>
      <c r="M271" s="64">
        <v>3</v>
      </c>
      <c r="N271" s="64">
        <v>55</v>
      </c>
      <c r="O271" s="121">
        <f t="shared" si="21"/>
        <v>0.0545454545454545</v>
      </c>
      <c r="P271" s="66"/>
    </row>
    <row r="272" s="104" customFormat="1" ht="16.5" spans="1:16">
      <c r="A272" s="115">
        <v>268</v>
      </c>
      <c r="B272" s="115">
        <v>2017011308</v>
      </c>
      <c r="C272" s="64" t="s">
        <v>361</v>
      </c>
      <c r="D272" s="64">
        <v>2017</v>
      </c>
      <c r="E272" s="64" t="s">
        <v>359</v>
      </c>
      <c r="F272" s="116">
        <v>8.3</v>
      </c>
      <c r="G272" s="116">
        <v>75.51</v>
      </c>
      <c r="H272" s="116">
        <v>4.35</v>
      </c>
      <c r="I272" s="116">
        <f t="shared" si="19"/>
        <v>88.16</v>
      </c>
      <c r="J272" s="64">
        <v>3</v>
      </c>
      <c r="K272" s="64">
        <v>25</v>
      </c>
      <c r="L272" s="121">
        <f t="shared" si="20"/>
        <v>0.12</v>
      </c>
      <c r="M272" s="64">
        <v>4</v>
      </c>
      <c r="N272" s="64">
        <v>55</v>
      </c>
      <c r="O272" s="121">
        <f t="shared" si="21"/>
        <v>0.0727272727272727</v>
      </c>
      <c r="P272" s="66"/>
    </row>
    <row r="273" s="104" customFormat="1" ht="16.5" spans="1:16">
      <c r="A273" s="115">
        <v>269</v>
      </c>
      <c r="B273" s="115">
        <v>2017011303</v>
      </c>
      <c r="C273" s="64" t="s">
        <v>362</v>
      </c>
      <c r="D273" s="64">
        <v>2017</v>
      </c>
      <c r="E273" s="64" t="s">
        <v>359</v>
      </c>
      <c r="F273" s="116">
        <v>8.2</v>
      </c>
      <c r="G273" s="116">
        <v>74.3</v>
      </c>
      <c r="H273" s="116">
        <v>4.85</v>
      </c>
      <c r="I273" s="116">
        <f t="shared" si="19"/>
        <v>87.35</v>
      </c>
      <c r="J273" s="64">
        <v>4</v>
      </c>
      <c r="K273" s="64">
        <v>25</v>
      </c>
      <c r="L273" s="121">
        <f t="shared" si="20"/>
        <v>0.16</v>
      </c>
      <c r="M273" s="64">
        <v>5</v>
      </c>
      <c r="N273" s="64">
        <v>55</v>
      </c>
      <c r="O273" s="121">
        <f t="shared" si="21"/>
        <v>0.0909090909090909</v>
      </c>
      <c r="P273" s="66"/>
    </row>
    <row r="274" s="104" customFormat="1" ht="16.5" spans="1:16">
      <c r="A274" s="115">
        <v>270</v>
      </c>
      <c r="B274" s="115">
        <v>2017011274</v>
      </c>
      <c r="C274" s="64" t="s">
        <v>363</v>
      </c>
      <c r="D274" s="64">
        <v>2017</v>
      </c>
      <c r="E274" s="64" t="s">
        <v>357</v>
      </c>
      <c r="F274" s="116">
        <v>8.1</v>
      </c>
      <c r="G274" s="116">
        <v>73.56</v>
      </c>
      <c r="H274" s="116">
        <v>4.42</v>
      </c>
      <c r="I274" s="116">
        <f t="shared" si="19"/>
        <v>86.08</v>
      </c>
      <c r="J274" s="64">
        <v>2</v>
      </c>
      <c r="K274" s="64">
        <v>30</v>
      </c>
      <c r="L274" s="121">
        <f t="shared" si="20"/>
        <v>0.0666666666666667</v>
      </c>
      <c r="M274" s="64">
        <v>6</v>
      </c>
      <c r="N274" s="64">
        <v>55</v>
      </c>
      <c r="O274" s="121">
        <f t="shared" si="21"/>
        <v>0.109090909090909</v>
      </c>
      <c r="P274" s="66"/>
    </row>
    <row r="275" s="104" customFormat="1" ht="16.5" spans="1:16">
      <c r="A275" s="115">
        <v>271</v>
      </c>
      <c r="B275" s="115">
        <v>2017011289</v>
      </c>
      <c r="C275" s="64" t="s">
        <v>364</v>
      </c>
      <c r="D275" s="64">
        <v>2017</v>
      </c>
      <c r="E275" s="64" t="s">
        <v>359</v>
      </c>
      <c r="F275" s="116">
        <v>7.4</v>
      </c>
      <c r="G275" s="116">
        <v>72.92</v>
      </c>
      <c r="H275" s="116">
        <v>5.15</v>
      </c>
      <c r="I275" s="116">
        <f t="shared" si="19"/>
        <v>85.47</v>
      </c>
      <c r="J275" s="64">
        <v>5</v>
      </c>
      <c r="K275" s="64">
        <v>25</v>
      </c>
      <c r="L275" s="121">
        <f t="shared" si="20"/>
        <v>0.2</v>
      </c>
      <c r="M275" s="64">
        <v>7</v>
      </c>
      <c r="N275" s="64">
        <v>55</v>
      </c>
      <c r="O275" s="121">
        <f t="shared" si="21"/>
        <v>0.127272727272727</v>
      </c>
      <c r="P275" s="66"/>
    </row>
    <row r="276" s="104" customFormat="1" ht="16.5" spans="1:16">
      <c r="A276" s="115">
        <v>272</v>
      </c>
      <c r="B276" s="115">
        <v>2017011272</v>
      </c>
      <c r="C276" s="64" t="s">
        <v>365</v>
      </c>
      <c r="D276" s="64">
        <v>2017</v>
      </c>
      <c r="E276" s="64" t="s">
        <v>357</v>
      </c>
      <c r="F276" s="116">
        <v>7.85</v>
      </c>
      <c r="G276" s="116">
        <v>73.33</v>
      </c>
      <c r="H276" s="116">
        <v>4.28</v>
      </c>
      <c r="I276" s="116">
        <f t="shared" si="19"/>
        <v>85.46</v>
      </c>
      <c r="J276" s="64">
        <v>3</v>
      </c>
      <c r="K276" s="64">
        <v>30</v>
      </c>
      <c r="L276" s="121">
        <f t="shared" si="20"/>
        <v>0.1</v>
      </c>
      <c r="M276" s="64">
        <v>8</v>
      </c>
      <c r="N276" s="64">
        <v>55</v>
      </c>
      <c r="O276" s="121">
        <f t="shared" si="21"/>
        <v>0.145454545454545</v>
      </c>
      <c r="P276" s="66"/>
    </row>
    <row r="277" s="104" customFormat="1" ht="16.5" spans="1:16">
      <c r="A277" s="115">
        <v>273</v>
      </c>
      <c r="B277" s="115">
        <v>2017011305</v>
      </c>
      <c r="C277" s="64" t="s">
        <v>366</v>
      </c>
      <c r="D277" s="64">
        <v>2017</v>
      </c>
      <c r="E277" s="64" t="s">
        <v>359</v>
      </c>
      <c r="F277" s="116">
        <v>9.6</v>
      </c>
      <c r="G277" s="116">
        <v>70.92</v>
      </c>
      <c r="H277" s="116">
        <v>4.25</v>
      </c>
      <c r="I277" s="116">
        <f t="shared" si="19"/>
        <v>84.77</v>
      </c>
      <c r="J277" s="64">
        <v>6</v>
      </c>
      <c r="K277" s="64">
        <v>25</v>
      </c>
      <c r="L277" s="121">
        <f t="shared" si="20"/>
        <v>0.24</v>
      </c>
      <c r="M277" s="64">
        <v>9</v>
      </c>
      <c r="N277" s="64">
        <v>55</v>
      </c>
      <c r="O277" s="121">
        <f t="shared" si="21"/>
        <v>0.163636363636364</v>
      </c>
      <c r="P277" s="66"/>
    </row>
    <row r="278" s="104" customFormat="1" ht="16.5" spans="1:16">
      <c r="A278" s="115">
        <v>274</v>
      </c>
      <c r="B278" s="115">
        <v>2017011266</v>
      </c>
      <c r="C278" s="64" t="s">
        <v>367</v>
      </c>
      <c r="D278" s="64">
        <v>2017</v>
      </c>
      <c r="E278" s="64" t="s">
        <v>357</v>
      </c>
      <c r="F278" s="116">
        <v>7.5</v>
      </c>
      <c r="G278" s="116">
        <v>72.39</v>
      </c>
      <c r="H278" s="116">
        <v>3.75</v>
      </c>
      <c r="I278" s="116">
        <f t="shared" si="19"/>
        <v>83.64</v>
      </c>
      <c r="J278" s="64">
        <v>4</v>
      </c>
      <c r="K278" s="64">
        <v>30</v>
      </c>
      <c r="L278" s="121">
        <f t="shared" si="20"/>
        <v>0.133333333333333</v>
      </c>
      <c r="M278" s="64">
        <v>10</v>
      </c>
      <c r="N278" s="64">
        <v>55</v>
      </c>
      <c r="O278" s="121">
        <f t="shared" si="21"/>
        <v>0.181818181818182</v>
      </c>
      <c r="P278" s="66"/>
    </row>
    <row r="279" s="104" customFormat="1" ht="16.5" spans="1:16">
      <c r="A279" s="115">
        <v>275</v>
      </c>
      <c r="B279" s="115">
        <v>2017011312</v>
      </c>
      <c r="C279" s="64" t="s">
        <v>368</v>
      </c>
      <c r="D279" s="64">
        <v>2017</v>
      </c>
      <c r="E279" s="64" t="s">
        <v>359</v>
      </c>
      <c r="F279" s="116">
        <v>7.3</v>
      </c>
      <c r="G279" s="116">
        <v>72.84</v>
      </c>
      <c r="H279" s="116">
        <v>3.75</v>
      </c>
      <c r="I279" s="116">
        <f t="shared" si="19"/>
        <v>83.89</v>
      </c>
      <c r="J279" s="64">
        <v>7</v>
      </c>
      <c r="K279" s="64">
        <v>25</v>
      </c>
      <c r="L279" s="121">
        <f t="shared" si="20"/>
        <v>0.28</v>
      </c>
      <c r="M279" s="64">
        <v>11</v>
      </c>
      <c r="N279" s="64">
        <v>55</v>
      </c>
      <c r="O279" s="121">
        <f t="shared" si="21"/>
        <v>0.2</v>
      </c>
      <c r="P279" s="66"/>
    </row>
    <row r="280" s="104" customFormat="1" ht="16.5" spans="1:16">
      <c r="A280" s="115">
        <v>276</v>
      </c>
      <c r="B280" s="115">
        <v>2017011311</v>
      </c>
      <c r="C280" s="64" t="s">
        <v>369</v>
      </c>
      <c r="D280" s="64">
        <v>2017</v>
      </c>
      <c r="E280" s="64" t="s">
        <v>359</v>
      </c>
      <c r="F280" s="116">
        <v>8.28</v>
      </c>
      <c r="G280" s="116">
        <v>70.75</v>
      </c>
      <c r="H280" s="116">
        <v>4.37</v>
      </c>
      <c r="I280" s="116">
        <f t="shared" si="19"/>
        <v>83.4</v>
      </c>
      <c r="J280" s="64">
        <v>8</v>
      </c>
      <c r="K280" s="64">
        <v>25</v>
      </c>
      <c r="L280" s="121">
        <f t="shared" si="20"/>
        <v>0.32</v>
      </c>
      <c r="M280" s="64">
        <v>12</v>
      </c>
      <c r="N280" s="64">
        <v>55</v>
      </c>
      <c r="O280" s="121">
        <f t="shared" si="21"/>
        <v>0.218181818181818</v>
      </c>
      <c r="P280" s="66"/>
    </row>
    <row r="281" s="104" customFormat="1" ht="16.5" spans="1:16">
      <c r="A281" s="115">
        <v>277</v>
      </c>
      <c r="B281" s="115">
        <v>2017011307</v>
      </c>
      <c r="C281" s="64" t="s">
        <v>370</v>
      </c>
      <c r="D281" s="64">
        <v>2017</v>
      </c>
      <c r="E281" s="64" t="s">
        <v>359</v>
      </c>
      <c r="F281" s="116">
        <v>8.1</v>
      </c>
      <c r="G281" s="116">
        <v>70.45</v>
      </c>
      <c r="H281" s="116">
        <v>4.28</v>
      </c>
      <c r="I281" s="116">
        <f t="shared" ref="I281:I309" si="22">F281+G281+H281</f>
        <v>82.83</v>
      </c>
      <c r="J281" s="64">
        <v>9</v>
      </c>
      <c r="K281" s="64">
        <v>25</v>
      </c>
      <c r="L281" s="121">
        <f t="shared" si="20"/>
        <v>0.36</v>
      </c>
      <c r="M281" s="64">
        <v>13</v>
      </c>
      <c r="N281" s="64">
        <v>55</v>
      </c>
      <c r="O281" s="121">
        <f t="shared" si="21"/>
        <v>0.236363636363636</v>
      </c>
      <c r="P281" s="66"/>
    </row>
    <row r="282" s="104" customFormat="1" ht="16.5" spans="1:16">
      <c r="A282" s="115">
        <v>278</v>
      </c>
      <c r="B282" s="115">
        <v>2017011269</v>
      </c>
      <c r="C282" s="64" t="s">
        <v>371</v>
      </c>
      <c r="D282" s="64">
        <v>2017</v>
      </c>
      <c r="E282" s="64" t="s">
        <v>357</v>
      </c>
      <c r="F282" s="116">
        <v>8.4</v>
      </c>
      <c r="G282" s="116">
        <v>70.1</v>
      </c>
      <c r="H282" s="116">
        <v>4.32</v>
      </c>
      <c r="I282" s="116">
        <f t="shared" si="22"/>
        <v>82.82</v>
      </c>
      <c r="J282" s="64">
        <v>5</v>
      </c>
      <c r="K282" s="64">
        <v>30</v>
      </c>
      <c r="L282" s="121">
        <f t="shared" si="20"/>
        <v>0.166666666666667</v>
      </c>
      <c r="M282" s="64">
        <v>14</v>
      </c>
      <c r="N282" s="64">
        <v>55</v>
      </c>
      <c r="O282" s="121">
        <f t="shared" si="21"/>
        <v>0.254545454545455</v>
      </c>
      <c r="P282" s="66"/>
    </row>
    <row r="283" s="104" customFormat="1" ht="16.5" spans="1:16">
      <c r="A283" s="115">
        <v>279</v>
      </c>
      <c r="B283" s="115">
        <v>2017011277</v>
      </c>
      <c r="C283" s="64" t="s">
        <v>372</v>
      </c>
      <c r="D283" s="64">
        <v>2017</v>
      </c>
      <c r="E283" s="64" t="s">
        <v>357</v>
      </c>
      <c r="F283" s="116">
        <v>7</v>
      </c>
      <c r="G283" s="116">
        <v>71.25</v>
      </c>
      <c r="H283" s="116">
        <v>4.42</v>
      </c>
      <c r="I283" s="116">
        <f t="shared" si="22"/>
        <v>82.67</v>
      </c>
      <c r="J283" s="64">
        <v>6</v>
      </c>
      <c r="K283" s="64">
        <v>30</v>
      </c>
      <c r="L283" s="121">
        <f t="shared" si="20"/>
        <v>0.2</v>
      </c>
      <c r="M283" s="64">
        <v>15</v>
      </c>
      <c r="N283" s="64">
        <v>55</v>
      </c>
      <c r="O283" s="121">
        <f t="shared" si="21"/>
        <v>0.272727272727273</v>
      </c>
      <c r="P283" s="66"/>
    </row>
    <row r="284" s="104" customFormat="1" ht="16.5" spans="1:16">
      <c r="A284" s="115">
        <v>280</v>
      </c>
      <c r="B284" s="115">
        <v>2017011273</v>
      </c>
      <c r="C284" s="64" t="s">
        <v>373</v>
      </c>
      <c r="D284" s="64">
        <v>2017</v>
      </c>
      <c r="E284" s="64" t="s">
        <v>357</v>
      </c>
      <c r="F284" s="116">
        <v>7.15</v>
      </c>
      <c r="G284" s="116">
        <v>70.87</v>
      </c>
      <c r="H284" s="116">
        <v>4.56</v>
      </c>
      <c r="I284" s="116">
        <f t="shared" si="22"/>
        <v>82.58</v>
      </c>
      <c r="J284" s="64">
        <v>7</v>
      </c>
      <c r="K284" s="64">
        <v>30</v>
      </c>
      <c r="L284" s="121">
        <f t="shared" si="20"/>
        <v>0.233333333333333</v>
      </c>
      <c r="M284" s="64">
        <v>16</v>
      </c>
      <c r="N284" s="64">
        <v>55</v>
      </c>
      <c r="O284" s="121">
        <f t="shared" si="21"/>
        <v>0.290909090909091</v>
      </c>
      <c r="P284" s="66"/>
    </row>
    <row r="285" s="104" customFormat="1" ht="16.5" spans="1:16">
      <c r="A285" s="115">
        <v>281</v>
      </c>
      <c r="B285" s="115">
        <v>2017011304</v>
      </c>
      <c r="C285" s="64" t="s">
        <v>374</v>
      </c>
      <c r="D285" s="64">
        <v>2017</v>
      </c>
      <c r="E285" s="64" t="s">
        <v>359</v>
      </c>
      <c r="F285" s="116">
        <v>7.9</v>
      </c>
      <c r="G285" s="116">
        <v>69.98</v>
      </c>
      <c r="H285" s="116">
        <v>4.17</v>
      </c>
      <c r="I285" s="116">
        <f t="shared" si="22"/>
        <v>82.05</v>
      </c>
      <c r="J285" s="64">
        <v>10</v>
      </c>
      <c r="K285" s="64">
        <v>25</v>
      </c>
      <c r="L285" s="121">
        <f t="shared" si="20"/>
        <v>0.4</v>
      </c>
      <c r="M285" s="64">
        <v>17</v>
      </c>
      <c r="N285" s="64">
        <v>55</v>
      </c>
      <c r="O285" s="121">
        <f t="shared" si="21"/>
        <v>0.309090909090909</v>
      </c>
      <c r="P285" s="66"/>
    </row>
    <row r="286" s="104" customFormat="1" ht="16.5" spans="1:16">
      <c r="A286" s="115">
        <v>282</v>
      </c>
      <c r="B286" s="115">
        <v>2017011313</v>
      </c>
      <c r="C286" s="64" t="s">
        <v>375</v>
      </c>
      <c r="D286" s="64">
        <v>2017</v>
      </c>
      <c r="E286" s="64" t="s">
        <v>359</v>
      </c>
      <c r="F286" s="116">
        <v>7.5</v>
      </c>
      <c r="G286" s="116">
        <v>69.67</v>
      </c>
      <c r="H286" s="116">
        <v>4.56</v>
      </c>
      <c r="I286" s="116">
        <f t="shared" si="22"/>
        <v>81.73</v>
      </c>
      <c r="J286" s="64">
        <v>12</v>
      </c>
      <c r="K286" s="64">
        <v>25</v>
      </c>
      <c r="L286" s="121">
        <f t="shared" si="20"/>
        <v>0.48</v>
      </c>
      <c r="M286" s="64">
        <v>18</v>
      </c>
      <c r="N286" s="64">
        <v>55</v>
      </c>
      <c r="O286" s="121">
        <f t="shared" si="21"/>
        <v>0.327272727272727</v>
      </c>
      <c r="P286" s="66"/>
    </row>
    <row r="287" s="104" customFormat="1" ht="16.5" spans="1:16">
      <c r="A287" s="115">
        <v>283</v>
      </c>
      <c r="B287" s="115">
        <v>2017011310</v>
      </c>
      <c r="C287" s="64" t="s">
        <v>376</v>
      </c>
      <c r="D287" s="64">
        <v>2017</v>
      </c>
      <c r="E287" s="64" t="s">
        <v>359</v>
      </c>
      <c r="F287" s="116">
        <v>7</v>
      </c>
      <c r="G287" s="116">
        <v>70.53</v>
      </c>
      <c r="H287" s="116">
        <v>4.18</v>
      </c>
      <c r="I287" s="116">
        <f t="shared" si="22"/>
        <v>81.71</v>
      </c>
      <c r="J287" s="64">
        <v>11</v>
      </c>
      <c r="K287" s="64">
        <v>25</v>
      </c>
      <c r="L287" s="121">
        <f t="shared" si="20"/>
        <v>0.44</v>
      </c>
      <c r="M287" s="64">
        <v>19</v>
      </c>
      <c r="N287" s="64">
        <v>55</v>
      </c>
      <c r="O287" s="121">
        <f t="shared" si="21"/>
        <v>0.345454545454545</v>
      </c>
      <c r="P287" s="66"/>
    </row>
    <row r="288" s="104" customFormat="1" ht="16.5" spans="1:16">
      <c r="A288" s="115">
        <v>284</v>
      </c>
      <c r="B288" s="115">
        <v>2017011276</v>
      </c>
      <c r="C288" s="64" t="s">
        <v>377</v>
      </c>
      <c r="D288" s="64">
        <v>2017</v>
      </c>
      <c r="E288" s="64" t="s">
        <v>357</v>
      </c>
      <c r="F288" s="116">
        <v>7</v>
      </c>
      <c r="G288" s="116">
        <v>70.3</v>
      </c>
      <c r="H288" s="116">
        <v>4.31</v>
      </c>
      <c r="I288" s="116">
        <f t="shared" si="22"/>
        <v>81.61</v>
      </c>
      <c r="J288" s="64">
        <v>8</v>
      </c>
      <c r="K288" s="64">
        <v>30</v>
      </c>
      <c r="L288" s="121">
        <f t="shared" si="20"/>
        <v>0.266666666666667</v>
      </c>
      <c r="M288" s="64">
        <v>20</v>
      </c>
      <c r="N288" s="64">
        <v>55</v>
      </c>
      <c r="O288" s="121">
        <f t="shared" si="21"/>
        <v>0.363636363636364</v>
      </c>
      <c r="P288" s="66"/>
    </row>
    <row r="289" s="104" customFormat="1" ht="16.5" spans="1:16">
      <c r="A289" s="115">
        <v>285</v>
      </c>
      <c r="B289" s="115">
        <v>2017011267</v>
      </c>
      <c r="C289" s="64" t="s">
        <v>378</v>
      </c>
      <c r="D289" s="64">
        <v>2017</v>
      </c>
      <c r="E289" s="64" t="s">
        <v>357</v>
      </c>
      <c r="F289" s="116">
        <v>7.4</v>
      </c>
      <c r="G289" s="116">
        <v>69.19</v>
      </c>
      <c r="H289" s="116">
        <v>4.47</v>
      </c>
      <c r="I289" s="116">
        <f t="shared" si="22"/>
        <v>81.06</v>
      </c>
      <c r="J289" s="64">
        <v>9</v>
      </c>
      <c r="K289" s="64">
        <v>30</v>
      </c>
      <c r="L289" s="121">
        <f t="shared" si="20"/>
        <v>0.3</v>
      </c>
      <c r="M289" s="64">
        <v>21</v>
      </c>
      <c r="N289" s="64">
        <v>55</v>
      </c>
      <c r="O289" s="121">
        <f t="shared" si="21"/>
        <v>0.381818181818182</v>
      </c>
      <c r="P289" s="66"/>
    </row>
    <row r="290" s="104" customFormat="1" ht="16.5" spans="1:16">
      <c r="A290" s="115">
        <v>286</v>
      </c>
      <c r="B290" s="115">
        <v>2016011552</v>
      </c>
      <c r="C290" s="64" t="s">
        <v>379</v>
      </c>
      <c r="D290" s="64">
        <v>2017</v>
      </c>
      <c r="E290" s="64" t="s">
        <v>359</v>
      </c>
      <c r="F290" s="116">
        <v>7</v>
      </c>
      <c r="G290" s="116">
        <v>68.38</v>
      </c>
      <c r="H290" s="116">
        <v>5.44</v>
      </c>
      <c r="I290" s="116">
        <f t="shared" si="22"/>
        <v>80.82</v>
      </c>
      <c r="J290" s="64">
        <v>13</v>
      </c>
      <c r="K290" s="64">
        <v>25</v>
      </c>
      <c r="L290" s="121">
        <f t="shared" si="20"/>
        <v>0.52</v>
      </c>
      <c r="M290" s="64">
        <v>22</v>
      </c>
      <c r="N290" s="64">
        <v>55</v>
      </c>
      <c r="O290" s="121">
        <f t="shared" si="21"/>
        <v>0.4</v>
      </c>
      <c r="P290" s="66"/>
    </row>
    <row r="291" s="104" customFormat="1" ht="16.5" spans="1:16">
      <c r="A291" s="115">
        <v>287</v>
      </c>
      <c r="B291" s="115">
        <v>2017011286</v>
      </c>
      <c r="C291" s="64" t="s">
        <v>380</v>
      </c>
      <c r="D291" s="64">
        <v>2017</v>
      </c>
      <c r="E291" s="64" t="s">
        <v>359</v>
      </c>
      <c r="F291" s="116">
        <v>8.02</v>
      </c>
      <c r="G291" s="116">
        <v>68.34</v>
      </c>
      <c r="H291" s="116">
        <v>4.41</v>
      </c>
      <c r="I291" s="116">
        <f t="shared" si="22"/>
        <v>80.77</v>
      </c>
      <c r="J291" s="64">
        <v>14</v>
      </c>
      <c r="K291" s="64">
        <v>25</v>
      </c>
      <c r="L291" s="121">
        <f t="shared" si="20"/>
        <v>0.56</v>
      </c>
      <c r="M291" s="64">
        <v>23</v>
      </c>
      <c r="N291" s="64">
        <v>55</v>
      </c>
      <c r="O291" s="121">
        <f t="shared" si="21"/>
        <v>0.418181818181818</v>
      </c>
      <c r="P291" s="66"/>
    </row>
    <row r="292" s="104" customFormat="1" ht="16.5" spans="1:16">
      <c r="A292" s="115">
        <v>288</v>
      </c>
      <c r="B292" s="115">
        <v>2017011281</v>
      </c>
      <c r="C292" s="64" t="s">
        <v>381</v>
      </c>
      <c r="D292" s="64">
        <v>2017</v>
      </c>
      <c r="E292" s="64" t="s">
        <v>357</v>
      </c>
      <c r="F292" s="116">
        <v>7.2</v>
      </c>
      <c r="G292" s="116">
        <v>68.99</v>
      </c>
      <c r="H292" s="116">
        <v>4.39</v>
      </c>
      <c r="I292" s="116">
        <f t="shared" si="22"/>
        <v>80.58</v>
      </c>
      <c r="J292" s="64">
        <v>10</v>
      </c>
      <c r="K292" s="64">
        <v>30</v>
      </c>
      <c r="L292" s="121">
        <f t="shared" si="20"/>
        <v>0.333333333333333</v>
      </c>
      <c r="M292" s="64">
        <v>24</v>
      </c>
      <c r="N292" s="64">
        <v>55</v>
      </c>
      <c r="O292" s="121">
        <f t="shared" si="21"/>
        <v>0.436363636363636</v>
      </c>
      <c r="P292" s="66"/>
    </row>
    <row r="293" s="104" customFormat="1" ht="16.5" spans="1:16">
      <c r="A293" s="115">
        <v>289</v>
      </c>
      <c r="B293" s="115">
        <v>2017011297</v>
      </c>
      <c r="C293" s="64" t="s">
        <v>382</v>
      </c>
      <c r="D293" s="64">
        <v>2017</v>
      </c>
      <c r="E293" s="64" t="s">
        <v>359</v>
      </c>
      <c r="F293" s="116">
        <v>7.7</v>
      </c>
      <c r="G293" s="116">
        <v>68.02</v>
      </c>
      <c r="H293" s="116">
        <v>4.76</v>
      </c>
      <c r="I293" s="116">
        <f t="shared" si="22"/>
        <v>80.48</v>
      </c>
      <c r="J293" s="64">
        <v>15</v>
      </c>
      <c r="K293" s="64">
        <v>25</v>
      </c>
      <c r="L293" s="121">
        <f t="shared" si="20"/>
        <v>0.6</v>
      </c>
      <c r="M293" s="64">
        <v>25</v>
      </c>
      <c r="N293" s="64">
        <v>55</v>
      </c>
      <c r="O293" s="121">
        <f t="shared" si="21"/>
        <v>0.454545454545455</v>
      </c>
      <c r="P293" s="66"/>
    </row>
    <row r="294" s="104" customFormat="1" ht="16.5" spans="1:16">
      <c r="A294" s="115">
        <v>290</v>
      </c>
      <c r="B294" s="115">
        <v>2017011261</v>
      </c>
      <c r="C294" s="64" t="s">
        <v>383</v>
      </c>
      <c r="D294" s="64">
        <v>2017</v>
      </c>
      <c r="E294" s="64" t="s">
        <v>357</v>
      </c>
      <c r="F294" s="116">
        <v>7.2</v>
      </c>
      <c r="G294" s="116">
        <v>69.04</v>
      </c>
      <c r="H294" s="116">
        <v>3.85</v>
      </c>
      <c r="I294" s="116">
        <f t="shared" si="22"/>
        <v>80.09</v>
      </c>
      <c r="J294" s="64">
        <v>11</v>
      </c>
      <c r="K294" s="64">
        <v>30</v>
      </c>
      <c r="L294" s="121">
        <f t="shared" si="20"/>
        <v>0.366666666666667</v>
      </c>
      <c r="M294" s="64">
        <v>26</v>
      </c>
      <c r="N294" s="64">
        <v>55</v>
      </c>
      <c r="O294" s="121">
        <f t="shared" si="21"/>
        <v>0.472727272727273</v>
      </c>
      <c r="P294" s="66"/>
    </row>
    <row r="295" s="104" customFormat="1" ht="16.5" spans="1:16">
      <c r="A295" s="115">
        <v>291</v>
      </c>
      <c r="B295" s="115">
        <v>2017011306</v>
      </c>
      <c r="C295" s="64" t="s">
        <v>384</v>
      </c>
      <c r="D295" s="64">
        <v>2017</v>
      </c>
      <c r="E295" s="64" t="s">
        <v>359</v>
      </c>
      <c r="F295" s="116">
        <v>7.9</v>
      </c>
      <c r="G295" s="116">
        <v>67.75</v>
      </c>
      <c r="H295" s="116">
        <v>4.34</v>
      </c>
      <c r="I295" s="116">
        <f t="shared" si="22"/>
        <v>79.99</v>
      </c>
      <c r="J295" s="64">
        <v>16</v>
      </c>
      <c r="K295" s="64">
        <v>25</v>
      </c>
      <c r="L295" s="121">
        <f t="shared" si="20"/>
        <v>0.64</v>
      </c>
      <c r="M295" s="64">
        <v>27</v>
      </c>
      <c r="N295" s="64">
        <v>55</v>
      </c>
      <c r="O295" s="121">
        <f t="shared" si="21"/>
        <v>0.490909090909091</v>
      </c>
      <c r="P295" s="66"/>
    </row>
    <row r="296" s="104" customFormat="1" ht="16.5" spans="1:16">
      <c r="A296" s="115">
        <v>292</v>
      </c>
      <c r="B296" s="115" t="s">
        <v>385</v>
      </c>
      <c r="C296" s="64" t="s">
        <v>386</v>
      </c>
      <c r="D296" s="64">
        <v>2017</v>
      </c>
      <c r="E296" s="64" t="s">
        <v>357</v>
      </c>
      <c r="F296" s="116">
        <v>7</v>
      </c>
      <c r="G296" s="116">
        <v>68.63</v>
      </c>
      <c r="H296" s="116">
        <v>4.35</v>
      </c>
      <c r="I296" s="116">
        <f t="shared" si="22"/>
        <v>79.98</v>
      </c>
      <c r="J296" s="64">
        <v>12</v>
      </c>
      <c r="K296" s="64">
        <v>30</v>
      </c>
      <c r="L296" s="121">
        <f t="shared" si="20"/>
        <v>0.4</v>
      </c>
      <c r="M296" s="64">
        <v>28</v>
      </c>
      <c r="N296" s="64">
        <v>55</v>
      </c>
      <c r="O296" s="121">
        <f t="shared" si="21"/>
        <v>0.509090909090909</v>
      </c>
      <c r="P296" s="66"/>
    </row>
    <row r="297" s="104" customFormat="1" ht="16.5" spans="1:16">
      <c r="A297" s="115">
        <v>293</v>
      </c>
      <c r="B297" s="115">
        <v>2017011255</v>
      </c>
      <c r="C297" s="64" t="s">
        <v>387</v>
      </c>
      <c r="D297" s="64">
        <v>2017</v>
      </c>
      <c r="E297" s="64" t="s">
        <v>357</v>
      </c>
      <c r="F297" s="116">
        <v>7.5</v>
      </c>
      <c r="G297" s="116">
        <v>68.63</v>
      </c>
      <c r="H297" s="116">
        <v>3.83</v>
      </c>
      <c r="I297" s="116">
        <f t="shared" si="22"/>
        <v>79.96</v>
      </c>
      <c r="J297" s="64">
        <v>13</v>
      </c>
      <c r="K297" s="64">
        <v>30</v>
      </c>
      <c r="L297" s="121">
        <f t="shared" si="20"/>
        <v>0.433333333333333</v>
      </c>
      <c r="M297" s="64">
        <v>29</v>
      </c>
      <c r="N297" s="64">
        <v>55</v>
      </c>
      <c r="O297" s="121">
        <f t="shared" si="21"/>
        <v>0.527272727272727</v>
      </c>
      <c r="P297" s="66"/>
    </row>
    <row r="298" s="104" customFormat="1" ht="16.5" spans="1:16">
      <c r="A298" s="115">
        <v>294</v>
      </c>
      <c r="B298" s="115">
        <v>2017011268</v>
      </c>
      <c r="C298" s="64" t="s">
        <v>388</v>
      </c>
      <c r="D298" s="64">
        <v>2017</v>
      </c>
      <c r="E298" s="64" t="s">
        <v>357</v>
      </c>
      <c r="F298" s="116">
        <v>7</v>
      </c>
      <c r="G298" s="116">
        <v>68.54</v>
      </c>
      <c r="H298" s="116">
        <v>4.33</v>
      </c>
      <c r="I298" s="116">
        <f t="shared" si="22"/>
        <v>79.87</v>
      </c>
      <c r="J298" s="64">
        <v>14</v>
      </c>
      <c r="K298" s="64">
        <v>30</v>
      </c>
      <c r="L298" s="121">
        <f t="shared" si="20"/>
        <v>0.466666666666667</v>
      </c>
      <c r="M298" s="64">
        <v>30</v>
      </c>
      <c r="N298" s="64">
        <v>55</v>
      </c>
      <c r="O298" s="121">
        <f t="shared" si="21"/>
        <v>0.545454545454545</v>
      </c>
      <c r="P298" s="66"/>
    </row>
    <row r="299" s="104" customFormat="1" ht="16.5" spans="1:16">
      <c r="A299" s="115">
        <v>295</v>
      </c>
      <c r="B299" s="115">
        <v>2017011282</v>
      </c>
      <c r="C299" s="64" t="s">
        <v>389</v>
      </c>
      <c r="D299" s="64">
        <v>2017</v>
      </c>
      <c r="E299" s="64" t="s">
        <v>357</v>
      </c>
      <c r="F299" s="116">
        <v>6.8</v>
      </c>
      <c r="G299" s="116">
        <v>68.55</v>
      </c>
      <c r="H299" s="116">
        <v>4.5</v>
      </c>
      <c r="I299" s="116">
        <f t="shared" si="22"/>
        <v>79.85</v>
      </c>
      <c r="J299" s="64">
        <v>15</v>
      </c>
      <c r="K299" s="64">
        <v>30</v>
      </c>
      <c r="L299" s="121">
        <f t="shared" si="20"/>
        <v>0.5</v>
      </c>
      <c r="M299" s="64">
        <v>31</v>
      </c>
      <c r="N299" s="64">
        <v>55</v>
      </c>
      <c r="O299" s="121">
        <f t="shared" si="21"/>
        <v>0.563636363636364</v>
      </c>
      <c r="P299" s="66"/>
    </row>
    <row r="300" s="104" customFormat="1" ht="16.5" spans="1:16">
      <c r="A300" s="115">
        <v>296</v>
      </c>
      <c r="B300" s="115">
        <v>2017011275</v>
      </c>
      <c r="C300" s="64" t="s">
        <v>390</v>
      </c>
      <c r="D300" s="64">
        <v>2017</v>
      </c>
      <c r="E300" s="64" t="s">
        <v>357</v>
      </c>
      <c r="F300" s="116">
        <v>7</v>
      </c>
      <c r="G300" s="116">
        <v>67.92</v>
      </c>
      <c r="H300" s="116">
        <v>4.16</v>
      </c>
      <c r="I300" s="116">
        <f t="shared" si="22"/>
        <v>79.08</v>
      </c>
      <c r="J300" s="64">
        <v>16</v>
      </c>
      <c r="K300" s="64">
        <v>30</v>
      </c>
      <c r="L300" s="121">
        <f t="shared" si="20"/>
        <v>0.533333333333333</v>
      </c>
      <c r="M300" s="64">
        <v>32</v>
      </c>
      <c r="N300" s="64">
        <v>55</v>
      </c>
      <c r="O300" s="121">
        <f t="shared" si="21"/>
        <v>0.581818181818182</v>
      </c>
      <c r="P300" s="66"/>
    </row>
    <row r="301" s="104" customFormat="1" ht="16.5" spans="1:16">
      <c r="A301" s="115">
        <v>297</v>
      </c>
      <c r="B301" s="115">
        <v>2017011259</v>
      </c>
      <c r="C301" s="64" t="s">
        <v>391</v>
      </c>
      <c r="D301" s="64">
        <v>2017</v>
      </c>
      <c r="E301" s="64" t="s">
        <v>357</v>
      </c>
      <c r="F301" s="116">
        <v>7.2</v>
      </c>
      <c r="G301" s="116">
        <v>67.61</v>
      </c>
      <c r="H301" s="116">
        <v>4.18</v>
      </c>
      <c r="I301" s="116">
        <f t="shared" si="22"/>
        <v>78.99</v>
      </c>
      <c r="J301" s="64">
        <v>17</v>
      </c>
      <c r="K301" s="64">
        <v>30</v>
      </c>
      <c r="L301" s="121">
        <f t="shared" si="20"/>
        <v>0.566666666666667</v>
      </c>
      <c r="M301" s="64">
        <v>33</v>
      </c>
      <c r="N301" s="64">
        <v>55</v>
      </c>
      <c r="O301" s="121">
        <f t="shared" si="21"/>
        <v>0.6</v>
      </c>
      <c r="P301" s="66"/>
    </row>
    <row r="302" s="104" customFormat="1" ht="16.5" spans="1:16">
      <c r="A302" s="115">
        <v>298</v>
      </c>
      <c r="B302" s="115">
        <v>2017011283</v>
      </c>
      <c r="C302" s="64" t="s">
        <v>392</v>
      </c>
      <c r="D302" s="64">
        <v>2017</v>
      </c>
      <c r="E302" s="64" t="s">
        <v>357</v>
      </c>
      <c r="F302" s="116">
        <v>7.7</v>
      </c>
      <c r="G302" s="116">
        <v>66.65</v>
      </c>
      <c r="H302" s="116">
        <v>4.45</v>
      </c>
      <c r="I302" s="116">
        <f t="shared" si="22"/>
        <v>78.8</v>
      </c>
      <c r="J302" s="64">
        <v>18</v>
      </c>
      <c r="K302" s="64">
        <v>30</v>
      </c>
      <c r="L302" s="121">
        <f t="shared" si="20"/>
        <v>0.6</v>
      </c>
      <c r="M302" s="64">
        <v>34</v>
      </c>
      <c r="N302" s="64">
        <v>55</v>
      </c>
      <c r="O302" s="121">
        <f t="shared" si="21"/>
        <v>0.618181818181818</v>
      </c>
      <c r="P302" s="66"/>
    </row>
    <row r="303" s="104" customFormat="1" ht="16.5" spans="1:16">
      <c r="A303" s="115">
        <v>299</v>
      </c>
      <c r="B303" s="115">
        <v>2017011296</v>
      </c>
      <c r="C303" s="64" t="s">
        <v>393</v>
      </c>
      <c r="D303" s="64">
        <v>2017</v>
      </c>
      <c r="E303" s="64" t="s">
        <v>359</v>
      </c>
      <c r="F303" s="116">
        <v>7</v>
      </c>
      <c r="G303" s="116">
        <v>67.8</v>
      </c>
      <c r="H303" s="116">
        <v>3.98</v>
      </c>
      <c r="I303" s="116">
        <f t="shared" si="22"/>
        <v>78.78</v>
      </c>
      <c r="J303" s="64">
        <v>17</v>
      </c>
      <c r="K303" s="64">
        <v>25</v>
      </c>
      <c r="L303" s="121">
        <f t="shared" si="20"/>
        <v>0.68</v>
      </c>
      <c r="M303" s="64">
        <v>35</v>
      </c>
      <c r="N303" s="64">
        <v>55</v>
      </c>
      <c r="O303" s="121">
        <f t="shared" si="21"/>
        <v>0.636363636363636</v>
      </c>
      <c r="P303" s="66"/>
    </row>
    <row r="304" s="104" customFormat="1" ht="16.5" spans="1:16">
      <c r="A304" s="115">
        <v>300</v>
      </c>
      <c r="B304" s="115">
        <v>2017011287</v>
      </c>
      <c r="C304" s="64" t="s">
        <v>394</v>
      </c>
      <c r="D304" s="64">
        <v>2017</v>
      </c>
      <c r="E304" s="64" t="s">
        <v>359</v>
      </c>
      <c r="F304" s="116">
        <v>7.15</v>
      </c>
      <c r="G304" s="116">
        <v>67.07</v>
      </c>
      <c r="H304" s="116">
        <v>3.99</v>
      </c>
      <c r="I304" s="116">
        <f t="shared" si="22"/>
        <v>78.21</v>
      </c>
      <c r="J304" s="64">
        <v>18</v>
      </c>
      <c r="K304" s="64">
        <v>25</v>
      </c>
      <c r="L304" s="121">
        <f t="shared" si="20"/>
        <v>0.72</v>
      </c>
      <c r="M304" s="64">
        <v>36</v>
      </c>
      <c r="N304" s="64">
        <v>55</v>
      </c>
      <c r="O304" s="121">
        <f t="shared" si="21"/>
        <v>0.654545454545455</v>
      </c>
      <c r="P304" s="66"/>
    </row>
    <row r="305" s="104" customFormat="1" ht="16.5" spans="1:16">
      <c r="A305" s="115">
        <v>301</v>
      </c>
      <c r="B305" s="115">
        <v>2017011278</v>
      </c>
      <c r="C305" s="64" t="s">
        <v>395</v>
      </c>
      <c r="D305" s="64">
        <v>2017</v>
      </c>
      <c r="E305" s="64" t="s">
        <v>357</v>
      </c>
      <c r="F305" s="116">
        <v>7.2</v>
      </c>
      <c r="G305" s="116">
        <v>66.69</v>
      </c>
      <c r="H305" s="116">
        <v>4.27</v>
      </c>
      <c r="I305" s="116">
        <f t="shared" si="22"/>
        <v>78.16</v>
      </c>
      <c r="J305" s="64">
        <v>19</v>
      </c>
      <c r="K305" s="64">
        <v>30</v>
      </c>
      <c r="L305" s="121">
        <f t="shared" si="20"/>
        <v>0.633333333333333</v>
      </c>
      <c r="M305" s="64">
        <v>37</v>
      </c>
      <c r="N305" s="64">
        <v>55</v>
      </c>
      <c r="O305" s="121">
        <f t="shared" si="21"/>
        <v>0.672727272727273</v>
      </c>
      <c r="P305" s="66"/>
    </row>
    <row r="306" s="104" customFormat="1" ht="16.5" spans="1:16">
      <c r="A306" s="115">
        <v>302</v>
      </c>
      <c r="B306" s="115">
        <v>2017011291</v>
      </c>
      <c r="C306" s="64" t="s">
        <v>396</v>
      </c>
      <c r="D306" s="64">
        <v>2017</v>
      </c>
      <c r="E306" s="64" t="s">
        <v>359</v>
      </c>
      <c r="F306" s="116">
        <v>7</v>
      </c>
      <c r="G306" s="116">
        <v>67.2</v>
      </c>
      <c r="H306" s="116">
        <v>3.92</v>
      </c>
      <c r="I306" s="116">
        <f t="shared" si="22"/>
        <v>78.12</v>
      </c>
      <c r="J306" s="64">
        <v>19</v>
      </c>
      <c r="K306" s="64">
        <v>25</v>
      </c>
      <c r="L306" s="121">
        <f t="shared" si="20"/>
        <v>0.76</v>
      </c>
      <c r="M306" s="64">
        <v>38</v>
      </c>
      <c r="N306" s="64">
        <v>55</v>
      </c>
      <c r="O306" s="121">
        <f t="shared" si="21"/>
        <v>0.690909090909091</v>
      </c>
      <c r="P306" s="66"/>
    </row>
    <row r="307" s="104" customFormat="1" ht="16.5" spans="1:16">
      <c r="A307" s="115">
        <v>303</v>
      </c>
      <c r="B307" s="115">
        <v>2017011295</v>
      </c>
      <c r="C307" s="64" t="s">
        <v>397</v>
      </c>
      <c r="D307" s="64">
        <v>2017</v>
      </c>
      <c r="E307" s="64" t="s">
        <v>359</v>
      </c>
      <c r="F307" s="116">
        <v>7</v>
      </c>
      <c r="G307" s="116">
        <v>65.56</v>
      </c>
      <c r="H307" s="116">
        <v>3.88</v>
      </c>
      <c r="I307" s="116">
        <f t="shared" si="22"/>
        <v>76.44</v>
      </c>
      <c r="J307" s="64">
        <v>20</v>
      </c>
      <c r="K307" s="64">
        <v>25</v>
      </c>
      <c r="L307" s="121">
        <f t="shared" si="20"/>
        <v>0.8</v>
      </c>
      <c r="M307" s="64">
        <v>39</v>
      </c>
      <c r="N307" s="64">
        <v>55</v>
      </c>
      <c r="O307" s="121">
        <f t="shared" si="21"/>
        <v>0.709090909090909</v>
      </c>
      <c r="P307" s="66"/>
    </row>
    <row r="308" s="104" customFormat="1" ht="16.5" spans="1:16">
      <c r="A308" s="115">
        <v>304</v>
      </c>
      <c r="B308" s="115">
        <v>2017011270</v>
      </c>
      <c r="C308" s="64" t="s">
        <v>398</v>
      </c>
      <c r="D308" s="64">
        <v>2017</v>
      </c>
      <c r="E308" s="64" t="s">
        <v>357</v>
      </c>
      <c r="F308" s="116">
        <v>7</v>
      </c>
      <c r="G308" s="116">
        <v>66.02</v>
      </c>
      <c r="H308" s="116">
        <v>4.23</v>
      </c>
      <c r="I308" s="116">
        <f t="shared" si="22"/>
        <v>77.25</v>
      </c>
      <c r="J308" s="64">
        <v>21</v>
      </c>
      <c r="K308" s="64">
        <v>30</v>
      </c>
      <c r="L308" s="121">
        <f t="shared" si="20"/>
        <v>0.7</v>
      </c>
      <c r="M308" s="64">
        <v>40</v>
      </c>
      <c r="N308" s="64">
        <v>55</v>
      </c>
      <c r="O308" s="121">
        <f t="shared" si="21"/>
        <v>0.727272727272727</v>
      </c>
      <c r="P308" s="66"/>
    </row>
    <row r="309" s="104" customFormat="1" ht="16.5" spans="1:16">
      <c r="A309" s="115">
        <v>305</v>
      </c>
      <c r="B309" s="115">
        <v>2017011265</v>
      </c>
      <c r="C309" s="64" t="s">
        <v>399</v>
      </c>
      <c r="D309" s="64">
        <v>2017</v>
      </c>
      <c r="E309" s="64" t="s">
        <v>357</v>
      </c>
      <c r="F309" s="116">
        <v>7</v>
      </c>
      <c r="G309" s="116">
        <v>66.07</v>
      </c>
      <c r="H309" s="116">
        <v>4</v>
      </c>
      <c r="I309" s="116">
        <f t="shared" si="22"/>
        <v>77.07</v>
      </c>
      <c r="J309" s="64">
        <v>20</v>
      </c>
      <c r="K309" s="64">
        <v>30</v>
      </c>
      <c r="L309" s="121">
        <f t="shared" si="20"/>
        <v>0.666666666666667</v>
      </c>
      <c r="M309" s="64">
        <v>41</v>
      </c>
      <c r="N309" s="64">
        <v>55</v>
      </c>
      <c r="O309" s="121">
        <f t="shared" si="21"/>
        <v>0.745454545454545</v>
      </c>
      <c r="P309" s="66"/>
    </row>
    <row r="310" s="104" customFormat="1" ht="16.5" spans="1:16">
      <c r="A310" s="115">
        <v>306</v>
      </c>
      <c r="B310" s="115">
        <v>2017011271</v>
      </c>
      <c r="C310" s="64" t="s">
        <v>400</v>
      </c>
      <c r="D310" s="64">
        <v>2017</v>
      </c>
      <c r="E310" s="64" t="s">
        <v>357</v>
      </c>
      <c r="F310" s="116">
        <v>7.15</v>
      </c>
      <c r="G310" s="116">
        <v>64.93</v>
      </c>
      <c r="H310" s="116">
        <v>4.39</v>
      </c>
      <c r="I310" s="116">
        <f t="shared" ref="I310:I327" si="23">F310+G310+H310</f>
        <v>76.47</v>
      </c>
      <c r="J310" s="64">
        <v>22</v>
      </c>
      <c r="K310" s="64">
        <v>30</v>
      </c>
      <c r="L310" s="121">
        <f t="shared" si="20"/>
        <v>0.733333333333333</v>
      </c>
      <c r="M310" s="64">
        <v>42</v>
      </c>
      <c r="N310" s="64">
        <v>55</v>
      </c>
      <c r="O310" s="121">
        <f t="shared" si="21"/>
        <v>0.763636363636364</v>
      </c>
      <c r="P310" s="66"/>
    </row>
    <row r="311" s="104" customFormat="1" ht="16.5" spans="1:16">
      <c r="A311" s="115">
        <v>307</v>
      </c>
      <c r="B311" s="115">
        <v>2017011285</v>
      </c>
      <c r="C311" s="64" t="s">
        <v>401</v>
      </c>
      <c r="D311" s="64">
        <v>2017</v>
      </c>
      <c r="E311" s="64" t="s">
        <v>359</v>
      </c>
      <c r="F311" s="116">
        <v>7.2</v>
      </c>
      <c r="G311" s="116">
        <v>64.06</v>
      </c>
      <c r="H311" s="116">
        <v>4.03</v>
      </c>
      <c r="I311" s="116">
        <f t="shared" si="23"/>
        <v>75.29</v>
      </c>
      <c r="J311" s="64">
        <v>21</v>
      </c>
      <c r="K311" s="64">
        <v>25</v>
      </c>
      <c r="L311" s="121">
        <f t="shared" si="20"/>
        <v>0.84</v>
      </c>
      <c r="M311" s="64">
        <v>43</v>
      </c>
      <c r="N311" s="64">
        <v>55</v>
      </c>
      <c r="O311" s="121">
        <f t="shared" si="21"/>
        <v>0.781818181818182</v>
      </c>
      <c r="P311" s="66"/>
    </row>
    <row r="312" s="104" customFormat="1" ht="16.5" spans="1:16">
      <c r="A312" s="115">
        <v>308</v>
      </c>
      <c r="B312" s="115">
        <v>2017011258</v>
      </c>
      <c r="C312" s="64" t="s">
        <v>402</v>
      </c>
      <c r="D312" s="64">
        <v>2017</v>
      </c>
      <c r="E312" s="64" t="s">
        <v>357</v>
      </c>
      <c r="F312" s="116">
        <v>7</v>
      </c>
      <c r="G312" s="116">
        <v>64.2</v>
      </c>
      <c r="H312" s="116">
        <v>4.01</v>
      </c>
      <c r="I312" s="116">
        <f t="shared" si="23"/>
        <v>75.21</v>
      </c>
      <c r="J312" s="64">
        <v>24</v>
      </c>
      <c r="K312" s="64">
        <v>30</v>
      </c>
      <c r="L312" s="121">
        <f t="shared" si="20"/>
        <v>0.8</v>
      </c>
      <c r="M312" s="64">
        <v>44</v>
      </c>
      <c r="N312" s="64">
        <v>55</v>
      </c>
      <c r="O312" s="121">
        <f t="shared" si="21"/>
        <v>0.8</v>
      </c>
      <c r="P312" s="66"/>
    </row>
    <row r="313" s="104" customFormat="1" ht="16.5" spans="1:16">
      <c r="A313" s="115">
        <v>309</v>
      </c>
      <c r="B313" s="115">
        <v>2017011260</v>
      </c>
      <c r="C313" s="64" t="s">
        <v>403</v>
      </c>
      <c r="D313" s="64">
        <v>2017</v>
      </c>
      <c r="E313" s="64" t="s">
        <v>357</v>
      </c>
      <c r="F313" s="116">
        <v>7.2</v>
      </c>
      <c r="G313" s="116">
        <v>63.6</v>
      </c>
      <c r="H313" s="116">
        <v>4.33</v>
      </c>
      <c r="I313" s="116">
        <f t="shared" si="23"/>
        <v>75.13</v>
      </c>
      <c r="J313" s="64">
        <v>23</v>
      </c>
      <c r="K313" s="64">
        <v>30</v>
      </c>
      <c r="L313" s="121">
        <f t="shared" si="20"/>
        <v>0.766666666666667</v>
      </c>
      <c r="M313" s="64">
        <v>45</v>
      </c>
      <c r="N313" s="64">
        <v>55</v>
      </c>
      <c r="O313" s="121">
        <f t="shared" si="21"/>
        <v>0.818181818181818</v>
      </c>
      <c r="P313" s="66"/>
    </row>
    <row r="314" s="104" customFormat="1" ht="16.5" spans="1:16">
      <c r="A314" s="115">
        <v>310</v>
      </c>
      <c r="B314" s="115">
        <v>2017011294</v>
      </c>
      <c r="C314" s="64" t="s">
        <v>404</v>
      </c>
      <c r="D314" s="64">
        <v>2017</v>
      </c>
      <c r="E314" s="64" t="s">
        <v>359</v>
      </c>
      <c r="F314" s="116">
        <v>6.9</v>
      </c>
      <c r="G314" s="116">
        <v>63.82</v>
      </c>
      <c r="H314" s="116">
        <v>4.12</v>
      </c>
      <c r="I314" s="116">
        <f t="shared" si="23"/>
        <v>74.84</v>
      </c>
      <c r="J314" s="64">
        <v>22</v>
      </c>
      <c r="K314" s="64">
        <v>25</v>
      </c>
      <c r="L314" s="121">
        <f t="shared" si="20"/>
        <v>0.88</v>
      </c>
      <c r="M314" s="64">
        <v>46</v>
      </c>
      <c r="N314" s="64">
        <v>55</v>
      </c>
      <c r="O314" s="121">
        <f t="shared" si="21"/>
        <v>0.836363636363636</v>
      </c>
      <c r="P314" s="66"/>
    </row>
    <row r="315" s="104" customFormat="1" ht="16.5" spans="1:16">
      <c r="A315" s="115">
        <v>311</v>
      </c>
      <c r="B315" s="115">
        <v>2017011262</v>
      </c>
      <c r="C315" s="64" t="s">
        <v>405</v>
      </c>
      <c r="D315" s="64">
        <v>2017</v>
      </c>
      <c r="E315" s="64" t="s">
        <v>357</v>
      </c>
      <c r="F315" s="116">
        <v>7.3</v>
      </c>
      <c r="G315" s="116">
        <v>63.36</v>
      </c>
      <c r="H315" s="116">
        <v>4.12</v>
      </c>
      <c r="I315" s="116">
        <f t="shared" si="23"/>
        <v>74.78</v>
      </c>
      <c r="J315" s="64">
        <v>25</v>
      </c>
      <c r="K315" s="64">
        <v>30</v>
      </c>
      <c r="L315" s="121">
        <f t="shared" si="20"/>
        <v>0.833333333333333</v>
      </c>
      <c r="M315" s="64">
        <v>47</v>
      </c>
      <c r="N315" s="64">
        <v>55</v>
      </c>
      <c r="O315" s="121">
        <f t="shared" si="21"/>
        <v>0.854545454545454</v>
      </c>
      <c r="P315" s="66"/>
    </row>
    <row r="316" s="104" customFormat="1" ht="16.5" spans="1:16">
      <c r="A316" s="115">
        <v>312</v>
      </c>
      <c r="B316" s="115">
        <v>2017011256</v>
      </c>
      <c r="C316" s="64" t="s">
        <v>406</v>
      </c>
      <c r="D316" s="64">
        <v>2017</v>
      </c>
      <c r="E316" s="64" t="s">
        <v>357</v>
      </c>
      <c r="F316" s="116">
        <v>7.1</v>
      </c>
      <c r="G316" s="116">
        <v>63.68</v>
      </c>
      <c r="H316" s="116">
        <v>3.86</v>
      </c>
      <c r="I316" s="116">
        <f t="shared" si="23"/>
        <v>74.64</v>
      </c>
      <c r="J316" s="64">
        <v>26</v>
      </c>
      <c r="K316" s="64">
        <v>30</v>
      </c>
      <c r="L316" s="121">
        <f t="shared" si="20"/>
        <v>0.866666666666667</v>
      </c>
      <c r="M316" s="64">
        <v>48</v>
      </c>
      <c r="N316" s="64">
        <v>55</v>
      </c>
      <c r="O316" s="121">
        <f t="shared" si="21"/>
        <v>0.872727272727273</v>
      </c>
      <c r="P316" s="66"/>
    </row>
    <row r="317" s="104" customFormat="1" ht="16.5" spans="1:16">
      <c r="A317" s="115">
        <v>313</v>
      </c>
      <c r="B317" s="115">
        <v>2017011280</v>
      </c>
      <c r="C317" s="64" t="s">
        <v>407</v>
      </c>
      <c r="D317" s="64">
        <v>2017</v>
      </c>
      <c r="E317" s="64" t="s">
        <v>357</v>
      </c>
      <c r="F317" s="116">
        <v>7</v>
      </c>
      <c r="G317" s="116">
        <v>62.74</v>
      </c>
      <c r="H317" s="116">
        <v>4.41</v>
      </c>
      <c r="I317" s="116">
        <f t="shared" si="23"/>
        <v>74.15</v>
      </c>
      <c r="J317" s="64">
        <v>27</v>
      </c>
      <c r="K317" s="64">
        <v>30</v>
      </c>
      <c r="L317" s="121">
        <f t="shared" si="20"/>
        <v>0.9</v>
      </c>
      <c r="M317" s="64">
        <v>49</v>
      </c>
      <c r="N317" s="64">
        <v>55</v>
      </c>
      <c r="O317" s="121">
        <f t="shared" si="21"/>
        <v>0.890909090909091</v>
      </c>
      <c r="P317" s="66"/>
    </row>
    <row r="318" s="104" customFormat="1" ht="16.5" spans="1:16">
      <c r="A318" s="115">
        <v>314</v>
      </c>
      <c r="B318" s="115">
        <v>2017011257</v>
      </c>
      <c r="C318" s="64" t="s">
        <v>408</v>
      </c>
      <c r="D318" s="64">
        <v>2017</v>
      </c>
      <c r="E318" s="64" t="s">
        <v>357</v>
      </c>
      <c r="F318" s="116">
        <v>7.2</v>
      </c>
      <c r="G318" s="116">
        <v>63.08</v>
      </c>
      <c r="H318" s="116">
        <v>3.75</v>
      </c>
      <c r="I318" s="116">
        <f t="shared" si="23"/>
        <v>74.03</v>
      </c>
      <c r="J318" s="64">
        <v>29</v>
      </c>
      <c r="K318" s="64">
        <v>30</v>
      </c>
      <c r="L318" s="121">
        <f t="shared" si="20"/>
        <v>0.966666666666667</v>
      </c>
      <c r="M318" s="64">
        <v>50</v>
      </c>
      <c r="N318" s="64">
        <v>55</v>
      </c>
      <c r="O318" s="121">
        <f t="shared" si="21"/>
        <v>0.909090909090909</v>
      </c>
      <c r="P318" s="66"/>
    </row>
    <row r="319" s="104" customFormat="1" ht="16.5" spans="1:16">
      <c r="A319" s="115">
        <v>315</v>
      </c>
      <c r="B319" s="115">
        <v>2017011264</v>
      </c>
      <c r="C319" s="64" t="s">
        <v>409</v>
      </c>
      <c r="D319" s="64">
        <v>2017</v>
      </c>
      <c r="E319" s="64" t="s">
        <v>357</v>
      </c>
      <c r="F319" s="116">
        <v>7</v>
      </c>
      <c r="G319" s="116">
        <v>61.59</v>
      </c>
      <c r="H319" s="116">
        <v>4.32</v>
      </c>
      <c r="I319" s="116">
        <f t="shared" si="23"/>
        <v>72.91</v>
      </c>
      <c r="J319" s="64">
        <v>28</v>
      </c>
      <c r="K319" s="64">
        <v>30</v>
      </c>
      <c r="L319" s="121">
        <f t="shared" si="20"/>
        <v>0.933333333333333</v>
      </c>
      <c r="M319" s="64">
        <v>51</v>
      </c>
      <c r="N319" s="64">
        <v>55</v>
      </c>
      <c r="O319" s="121">
        <f t="shared" si="21"/>
        <v>0.927272727272727</v>
      </c>
      <c r="P319" s="66"/>
    </row>
    <row r="320" s="104" customFormat="1" ht="16.5" spans="1:16">
      <c r="A320" s="115">
        <v>316</v>
      </c>
      <c r="B320" s="115">
        <v>2017011288</v>
      </c>
      <c r="C320" s="64" t="s">
        <v>410</v>
      </c>
      <c r="D320" s="64">
        <v>2017</v>
      </c>
      <c r="E320" s="64" t="s">
        <v>359</v>
      </c>
      <c r="F320" s="116">
        <v>7</v>
      </c>
      <c r="G320" s="116">
        <v>61.79</v>
      </c>
      <c r="H320" s="116">
        <v>4.02</v>
      </c>
      <c r="I320" s="116">
        <f t="shared" si="23"/>
        <v>72.81</v>
      </c>
      <c r="J320" s="64">
        <v>23</v>
      </c>
      <c r="K320" s="64">
        <v>25</v>
      </c>
      <c r="L320" s="121">
        <f t="shared" si="20"/>
        <v>0.92</v>
      </c>
      <c r="M320" s="64">
        <v>52</v>
      </c>
      <c r="N320" s="64">
        <v>55</v>
      </c>
      <c r="O320" s="121">
        <f t="shared" si="21"/>
        <v>0.945454545454545</v>
      </c>
      <c r="P320" s="66"/>
    </row>
    <row r="321" s="104" customFormat="1" ht="16.5" spans="1:16">
      <c r="A321" s="115">
        <v>317</v>
      </c>
      <c r="B321" s="115">
        <v>2017011284</v>
      </c>
      <c r="C321" s="64" t="s">
        <v>411</v>
      </c>
      <c r="D321" s="64">
        <v>2017</v>
      </c>
      <c r="E321" s="64" t="s">
        <v>359</v>
      </c>
      <c r="F321" s="116">
        <v>6.9</v>
      </c>
      <c r="G321" s="116">
        <v>61.52</v>
      </c>
      <c r="H321" s="116">
        <v>4.02</v>
      </c>
      <c r="I321" s="116">
        <f t="shared" si="23"/>
        <v>72.44</v>
      </c>
      <c r="J321" s="64">
        <v>24</v>
      </c>
      <c r="K321" s="64">
        <v>25</v>
      </c>
      <c r="L321" s="121">
        <f t="shared" si="20"/>
        <v>0.96</v>
      </c>
      <c r="M321" s="64">
        <v>53</v>
      </c>
      <c r="N321" s="64">
        <v>55</v>
      </c>
      <c r="O321" s="121">
        <f t="shared" si="21"/>
        <v>0.963636363636364</v>
      </c>
      <c r="P321" s="66"/>
    </row>
    <row r="322" s="104" customFormat="1" ht="16.5" spans="1:16">
      <c r="A322" s="115">
        <v>318</v>
      </c>
      <c r="B322" s="115">
        <v>2015011649</v>
      </c>
      <c r="C322" s="64" t="s">
        <v>412</v>
      </c>
      <c r="D322" s="64">
        <v>2017</v>
      </c>
      <c r="E322" s="64" t="s">
        <v>357</v>
      </c>
      <c r="F322" s="116">
        <v>7</v>
      </c>
      <c r="G322" s="116">
        <v>59.51</v>
      </c>
      <c r="H322" s="116">
        <v>4.06</v>
      </c>
      <c r="I322" s="116">
        <f t="shared" si="23"/>
        <v>70.57</v>
      </c>
      <c r="J322" s="64">
        <v>30</v>
      </c>
      <c r="K322" s="64">
        <v>30</v>
      </c>
      <c r="L322" s="121">
        <f t="shared" si="20"/>
        <v>1</v>
      </c>
      <c r="M322" s="64">
        <v>54</v>
      </c>
      <c r="N322" s="64">
        <v>55</v>
      </c>
      <c r="O322" s="121">
        <f t="shared" si="21"/>
        <v>0.981818181818182</v>
      </c>
      <c r="P322" s="66"/>
    </row>
    <row r="323" s="104" customFormat="1" ht="16.5" spans="1:16">
      <c r="A323" s="115">
        <v>319</v>
      </c>
      <c r="B323" s="115">
        <v>2017011293</v>
      </c>
      <c r="C323" s="64" t="s">
        <v>413</v>
      </c>
      <c r="D323" s="64">
        <v>2017</v>
      </c>
      <c r="E323" s="64" t="s">
        <v>359</v>
      </c>
      <c r="F323" s="116">
        <v>7</v>
      </c>
      <c r="G323" s="116">
        <v>57</v>
      </c>
      <c r="H323" s="116">
        <v>5</v>
      </c>
      <c r="I323" s="116">
        <f t="shared" si="23"/>
        <v>69</v>
      </c>
      <c r="J323" s="64">
        <v>25</v>
      </c>
      <c r="K323" s="64">
        <v>25</v>
      </c>
      <c r="L323" s="121">
        <f t="shared" si="20"/>
        <v>1</v>
      </c>
      <c r="M323" s="64">
        <v>55</v>
      </c>
      <c r="N323" s="64">
        <v>55</v>
      </c>
      <c r="O323" s="121">
        <f t="shared" si="21"/>
        <v>1</v>
      </c>
      <c r="P323" s="66"/>
    </row>
    <row r="324" s="105" customFormat="1" ht="17.45" customHeight="1" spans="1:16">
      <c r="A324" s="115">
        <v>320</v>
      </c>
      <c r="B324" s="72" t="s">
        <v>414</v>
      </c>
      <c r="C324" s="72" t="s">
        <v>415</v>
      </c>
      <c r="D324" s="72">
        <v>2018</v>
      </c>
      <c r="E324" s="72" t="s">
        <v>416</v>
      </c>
      <c r="F324" s="124">
        <v>10</v>
      </c>
      <c r="G324" s="124">
        <v>76.9452</v>
      </c>
      <c r="H324" s="124">
        <v>7.44</v>
      </c>
      <c r="I324" s="116">
        <f t="shared" si="23"/>
        <v>94.3852</v>
      </c>
      <c r="J324" s="27">
        <v>1</v>
      </c>
      <c r="K324" s="27">
        <v>32</v>
      </c>
      <c r="L324" s="126">
        <f t="shared" si="20"/>
        <v>0.03125</v>
      </c>
      <c r="M324" s="127">
        <v>1</v>
      </c>
      <c r="N324" s="27">
        <v>62</v>
      </c>
      <c r="O324" s="126">
        <f t="shared" ref="O324:O387" si="24">IFERROR(M324/N324,"")</f>
        <v>0.0161290322580645</v>
      </c>
      <c r="P324" s="29"/>
    </row>
    <row r="325" s="105" customFormat="1" ht="17.45" customHeight="1" spans="1:16">
      <c r="A325" s="115">
        <v>321</v>
      </c>
      <c r="B325" s="72" t="s">
        <v>417</v>
      </c>
      <c r="C325" s="72" t="s">
        <v>418</v>
      </c>
      <c r="D325" s="72">
        <v>2018</v>
      </c>
      <c r="E325" s="72" t="s">
        <v>416</v>
      </c>
      <c r="F325" s="124">
        <v>10</v>
      </c>
      <c r="G325" s="124">
        <v>76.5496</v>
      </c>
      <c r="H325" s="124">
        <v>7.61</v>
      </c>
      <c r="I325" s="116">
        <f t="shared" si="23"/>
        <v>94.1596</v>
      </c>
      <c r="J325" s="27">
        <v>2</v>
      </c>
      <c r="K325" s="27">
        <v>32</v>
      </c>
      <c r="L325" s="126">
        <f t="shared" ref="L324:L382" si="25">J325/K325</f>
        <v>0.0625</v>
      </c>
      <c r="M325" s="127">
        <v>2</v>
      </c>
      <c r="N325" s="27">
        <v>62</v>
      </c>
      <c r="O325" s="126">
        <f t="shared" si="24"/>
        <v>0.032258064516129</v>
      </c>
      <c r="P325" s="29"/>
    </row>
    <row r="326" s="105" customFormat="1" ht="17.45" customHeight="1" spans="1:16">
      <c r="A326" s="115">
        <v>322</v>
      </c>
      <c r="B326" s="72" t="s">
        <v>419</v>
      </c>
      <c r="C326" s="72" t="s">
        <v>420</v>
      </c>
      <c r="D326" s="72">
        <v>2018</v>
      </c>
      <c r="E326" s="72" t="s">
        <v>421</v>
      </c>
      <c r="F326" s="125">
        <v>10</v>
      </c>
      <c r="G326" s="124">
        <v>76.8068</v>
      </c>
      <c r="H326" s="125">
        <v>7.35</v>
      </c>
      <c r="I326" s="116">
        <f t="shared" si="23"/>
        <v>94.1568</v>
      </c>
      <c r="J326" s="26">
        <v>1</v>
      </c>
      <c r="K326" s="26">
        <v>30</v>
      </c>
      <c r="L326" s="126">
        <f t="shared" si="25"/>
        <v>0.0333333333333333</v>
      </c>
      <c r="M326" s="127">
        <v>2</v>
      </c>
      <c r="N326" s="27">
        <v>62</v>
      </c>
      <c r="O326" s="126">
        <f t="shared" si="24"/>
        <v>0.032258064516129</v>
      </c>
      <c r="P326" s="29"/>
    </row>
    <row r="327" s="105" customFormat="1" ht="17.45" customHeight="1" spans="1:16">
      <c r="A327" s="115">
        <v>323</v>
      </c>
      <c r="B327" s="72" t="s">
        <v>422</v>
      </c>
      <c r="C327" s="72" t="s">
        <v>423</v>
      </c>
      <c r="D327" s="72">
        <v>2018</v>
      </c>
      <c r="E327" s="72" t="s">
        <v>416</v>
      </c>
      <c r="F327" s="124">
        <v>9.95</v>
      </c>
      <c r="G327" s="124">
        <v>76.7228</v>
      </c>
      <c r="H327" s="124">
        <v>7.18</v>
      </c>
      <c r="I327" s="116">
        <f t="shared" si="23"/>
        <v>93.8528</v>
      </c>
      <c r="J327" s="27">
        <v>3</v>
      </c>
      <c r="K327" s="27">
        <v>32</v>
      </c>
      <c r="L327" s="126">
        <f t="shared" si="25"/>
        <v>0.09375</v>
      </c>
      <c r="M327" s="127">
        <v>4</v>
      </c>
      <c r="N327" s="27">
        <v>62</v>
      </c>
      <c r="O327" s="126">
        <f t="shared" si="24"/>
        <v>0.0645161290322581</v>
      </c>
      <c r="P327" s="29"/>
    </row>
    <row r="328" s="105" customFormat="1" ht="17.45" customHeight="1" spans="1:16">
      <c r="A328" s="115">
        <v>324</v>
      </c>
      <c r="B328" s="72" t="s">
        <v>424</v>
      </c>
      <c r="C328" s="72" t="s">
        <v>425</v>
      </c>
      <c r="D328" s="72">
        <v>2018</v>
      </c>
      <c r="E328" s="72" t="s">
        <v>416</v>
      </c>
      <c r="F328" s="124">
        <v>10</v>
      </c>
      <c r="G328" s="124">
        <v>75.5552</v>
      </c>
      <c r="H328" s="124">
        <v>7.66</v>
      </c>
      <c r="I328" s="116">
        <f t="shared" ref="I328:I359" si="26">F328+G328+H328</f>
        <v>93.2152</v>
      </c>
      <c r="J328" s="27">
        <v>4</v>
      </c>
      <c r="K328" s="27">
        <v>32</v>
      </c>
      <c r="L328" s="126">
        <f t="shared" si="25"/>
        <v>0.125</v>
      </c>
      <c r="M328" s="127">
        <v>5</v>
      </c>
      <c r="N328" s="27">
        <v>62</v>
      </c>
      <c r="O328" s="126">
        <f t="shared" si="24"/>
        <v>0.0806451612903226</v>
      </c>
      <c r="P328" s="29"/>
    </row>
    <row r="329" s="105" customFormat="1" ht="17.45" customHeight="1" spans="1:16">
      <c r="A329" s="115">
        <v>325</v>
      </c>
      <c r="B329" s="72" t="s">
        <v>426</v>
      </c>
      <c r="C329" s="72" t="s">
        <v>427</v>
      </c>
      <c r="D329" s="72">
        <v>2018</v>
      </c>
      <c r="E329" s="72" t="s">
        <v>416</v>
      </c>
      <c r="F329" s="124">
        <v>10</v>
      </c>
      <c r="G329" s="124">
        <v>74.7448</v>
      </c>
      <c r="H329" s="124">
        <v>7.44</v>
      </c>
      <c r="I329" s="116">
        <f t="shared" si="26"/>
        <v>92.1848</v>
      </c>
      <c r="J329" s="27">
        <v>5</v>
      </c>
      <c r="K329" s="27">
        <v>32</v>
      </c>
      <c r="L329" s="126">
        <f t="shared" si="25"/>
        <v>0.15625</v>
      </c>
      <c r="M329" s="127">
        <v>6</v>
      </c>
      <c r="N329" s="27">
        <v>62</v>
      </c>
      <c r="O329" s="126">
        <f t="shared" si="24"/>
        <v>0.0967741935483871</v>
      </c>
      <c r="P329" s="29"/>
    </row>
    <row r="330" s="105" customFormat="1" ht="17.45" customHeight="1" spans="1:16">
      <c r="A330" s="115">
        <v>326</v>
      </c>
      <c r="B330" s="72" t="s">
        <v>428</v>
      </c>
      <c r="C330" s="72" t="s">
        <v>429</v>
      </c>
      <c r="D330" s="72">
        <v>2018</v>
      </c>
      <c r="E330" s="72" t="s">
        <v>421</v>
      </c>
      <c r="F330" s="125">
        <v>10</v>
      </c>
      <c r="G330" s="124">
        <v>75.1264</v>
      </c>
      <c r="H330" s="125">
        <v>6.9</v>
      </c>
      <c r="I330" s="116">
        <f t="shared" si="26"/>
        <v>92.0264</v>
      </c>
      <c r="J330" s="26">
        <v>2</v>
      </c>
      <c r="K330" s="26">
        <v>30</v>
      </c>
      <c r="L330" s="126">
        <f t="shared" si="25"/>
        <v>0.0666666666666667</v>
      </c>
      <c r="M330" s="127">
        <v>7</v>
      </c>
      <c r="N330" s="27">
        <v>62</v>
      </c>
      <c r="O330" s="126">
        <f t="shared" si="24"/>
        <v>0.112903225806452</v>
      </c>
      <c r="P330" s="29"/>
    </row>
    <row r="331" s="105" customFormat="1" ht="17.45" customHeight="1" spans="1:16">
      <c r="A331" s="115">
        <v>327</v>
      </c>
      <c r="B331" s="72" t="s">
        <v>430</v>
      </c>
      <c r="C331" s="72" t="s">
        <v>431</v>
      </c>
      <c r="D331" s="72">
        <v>2018</v>
      </c>
      <c r="E331" s="72" t="s">
        <v>421</v>
      </c>
      <c r="F331" s="124">
        <v>10</v>
      </c>
      <c r="G331" s="124">
        <v>75.5796</v>
      </c>
      <c r="H331" s="124">
        <v>6.21</v>
      </c>
      <c r="I331" s="116">
        <f t="shared" si="26"/>
        <v>91.7896</v>
      </c>
      <c r="J331" s="26">
        <v>3</v>
      </c>
      <c r="K331" s="26">
        <v>30</v>
      </c>
      <c r="L331" s="126">
        <f t="shared" si="25"/>
        <v>0.1</v>
      </c>
      <c r="M331" s="127">
        <v>8</v>
      </c>
      <c r="N331" s="27">
        <v>62</v>
      </c>
      <c r="O331" s="126">
        <f t="shared" si="24"/>
        <v>0.129032258064516</v>
      </c>
      <c r="P331" s="29"/>
    </row>
    <row r="332" s="105" customFormat="1" ht="17.45" customHeight="1" spans="1:16">
      <c r="A332" s="115">
        <v>328</v>
      </c>
      <c r="B332" s="72" t="s">
        <v>432</v>
      </c>
      <c r="C332" s="72" t="s">
        <v>433</v>
      </c>
      <c r="D332" s="72">
        <v>2018</v>
      </c>
      <c r="E332" s="72" t="s">
        <v>421</v>
      </c>
      <c r="F332" s="124">
        <v>10</v>
      </c>
      <c r="G332" s="124">
        <v>74.5824</v>
      </c>
      <c r="H332" s="124">
        <v>7.1</v>
      </c>
      <c r="I332" s="116">
        <f t="shared" si="26"/>
        <v>91.6824</v>
      </c>
      <c r="J332" s="26">
        <v>4</v>
      </c>
      <c r="K332" s="26">
        <v>30</v>
      </c>
      <c r="L332" s="126">
        <f t="shared" si="25"/>
        <v>0.133333333333333</v>
      </c>
      <c r="M332" s="127">
        <v>9</v>
      </c>
      <c r="N332" s="27">
        <v>62</v>
      </c>
      <c r="O332" s="126">
        <f t="shared" si="24"/>
        <v>0.145161290322581</v>
      </c>
      <c r="P332" s="29"/>
    </row>
    <row r="333" s="105" customFormat="1" ht="17.45" customHeight="1" spans="1:16">
      <c r="A333" s="115">
        <v>329</v>
      </c>
      <c r="B333" s="72" t="s">
        <v>434</v>
      </c>
      <c r="C333" s="72" t="s">
        <v>435</v>
      </c>
      <c r="D333" s="72">
        <v>2018</v>
      </c>
      <c r="E333" s="72" t="s">
        <v>416</v>
      </c>
      <c r="F333" s="124">
        <v>9.9</v>
      </c>
      <c r="G333" s="124">
        <v>74.462</v>
      </c>
      <c r="H333" s="124">
        <v>7.14</v>
      </c>
      <c r="I333" s="116">
        <f t="shared" si="26"/>
        <v>91.502</v>
      </c>
      <c r="J333" s="27">
        <v>6</v>
      </c>
      <c r="K333" s="27">
        <v>32</v>
      </c>
      <c r="L333" s="126">
        <f t="shared" si="25"/>
        <v>0.1875</v>
      </c>
      <c r="M333" s="127">
        <v>10</v>
      </c>
      <c r="N333" s="27">
        <v>62</v>
      </c>
      <c r="O333" s="126">
        <f t="shared" si="24"/>
        <v>0.161290322580645</v>
      </c>
      <c r="P333" s="29"/>
    </row>
    <row r="334" s="105" customFormat="1" ht="17.25" customHeight="1" spans="1:16">
      <c r="A334" s="115">
        <v>330</v>
      </c>
      <c r="B334" s="72" t="s">
        <v>436</v>
      </c>
      <c r="C334" s="72" t="s">
        <v>437</v>
      </c>
      <c r="D334" s="72">
        <v>2018</v>
      </c>
      <c r="E334" s="72" t="s">
        <v>421</v>
      </c>
      <c r="F334" s="125">
        <v>10</v>
      </c>
      <c r="G334" s="124">
        <v>73.5772</v>
      </c>
      <c r="H334" s="125">
        <v>7.14</v>
      </c>
      <c r="I334" s="116">
        <f t="shared" si="26"/>
        <v>90.7172</v>
      </c>
      <c r="J334" s="26">
        <v>5</v>
      </c>
      <c r="K334" s="26">
        <v>30</v>
      </c>
      <c r="L334" s="126">
        <f t="shared" si="25"/>
        <v>0.166666666666667</v>
      </c>
      <c r="M334" s="127">
        <v>11</v>
      </c>
      <c r="N334" s="27">
        <v>62</v>
      </c>
      <c r="O334" s="126">
        <f t="shared" si="24"/>
        <v>0.17741935483871</v>
      </c>
      <c r="P334" s="29"/>
    </row>
    <row r="335" s="105" customFormat="1" ht="17.25" customHeight="1" spans="1:16">
      <c r="A335" s="115">
        <v>331</v>
      </c>
      <c r="B335" s="72" t="s">
        <v>438</v>
      </c>
      <c r="C335" s="72" t="s">
        <v>439</v>
      </c>
      <c r="D335" s="72">
        <v>2018</v>
      </c>
      <c r="E335" s="72" t="s">
        <v>421</v>
      </c>
      <c r="F335" s="125">
        <v>10</v>
      </c>
      <c r="G335" s="124">
        <v>73.1356</v>
      </c>
      <c r="H335" s="125">
        <v>7.4</v>
      </c>
      <c r="I335" s="116">
        <f t="shared" si="26"/>
        <v>90.5356</v>
      </c>
      <c r="J335" s="26">
        <v>6</v>
      </c>
      <c r="K335" s="26">
        <v>30</v>
      </c>
      <c r="L335" s="126">
        <f t="shared" si="25"/>
        <v>0.2</v>
      </c>
      <c r="M335" s="127">
        <v>12</v>
      </c>
      <c r="N335" s="27">
        <v>62</v>
      </c>
      <c r="O335" s="126">
        <f t="shared" si="24"/>
        <v>0.193548387096774</v>
      </c>
      <c r="P335" s="29"/>
    </row>
    <row r="336" s="105" customFormat="1" ht="17.25" customHeight="1" spans="1:16">
      <c r="A336" s="115">
        <v>332</v>
      </c>
      <c r="B336" s="72" t="s">
        <v>440</v>
      </c>
      <c r="C336" s="72" t="s">
        <v>441</v>
      </c>
      <c r="D336" s="72">
        <v>2018</v>
      </c>
      <c r="E336" s="72" t="s">
        <v>416</v>
      </c>
      <c r="F336" s="124">
        <v>10</v>
      </c>
      <c r="G336" s="124">
        <v>72.9348</v>
      </c>
      <c r="H336" s="124">
        <v>7.46</v>
      </c>
      <c r="I336" s="116">
        <f t="shared" si="26"/>
        <v>90.3948</v>
      </c>
      <c r="J336" s="27">
        <v>7</v>
      </c>
      <c r="K336" s="27">
        <v>32</v>
      </c>
      <c r="L336" s="126">
        <f t="shared" si="25"/>
        <v>0.21875</v>
      </c>
      <c r="M336" s="127">
        <v>13</v>
      </c>
      <c r="N336" s="27">
        <v>62</v>
      </c>
      <c r="O336" s="126">
        <f t="shared" si="24"/>
        <v>0.209677419354839</v>
      </c>
      <c r="P336" s="29"/>
    </row>
    <row r="337" s="105" customFormat="1" ht="17.45" customHeight="1" spans="1:16">
      <c r="A337" s="115">
        <v>333</v>
      </c>
      <c r="B337" s="72" t="s">
        <v>442</v>
      </c>
      <c r="C337" s="72" t="s">
        <v>443</v>
      </c>
      <c r="D337" s="72">
        <v>2018</v>
      </c>
      <c r="E337" s="72" t="s">
        <v>416</v>
      </c>
      <c r="F337" s="124">
        <v>10</v>
      </c>
      <c r="G337" s="124">
        <v>71.99</v>
      </c>
      <c r="H337" s="124">
        <v>7.02</v>
      </c>
      <c r="I337" s="116">
        <f t="shared" si="26"/>
        <v>89.01</v>
      </c>
      <c r="J337" s="27">
        <v>8</v>
      </c>
      <c r="K337" s="27">
        <v>32</v>
      </c>
      <c r="L337" s="126">
        <f t="shared" si="25"/>
        <v>0.25</v>
      </c>
      <c r="M337" s="127">
        <v>14</v>
      </c>
      <c r="N337" s="27">
        <v>62</v>
      </c>
      <c r="O337" s="126">
        <f t="shared" si="24"/>
        <v>0.225806451612903</v>
      </c>
      <c r="P337" s="29"/>
    </row>
    <row r="338" s="105" customFormat="1" ht="17.45" customHeight="1" spans="1:16">
      <c r="A338" s="115">
        <v>334</v>
      </c>
      <c r="B338" s="72" t="s">
        <v>444</v>
      </c>
      <c r="C338" s="72" t="s">
        <v>445</v>
      </c>
      <c r="D338" s="72">
        <v>2018</v>
      </c>
      <c r="E338" s="72" t="s">
        <v>421</v>
      </c>
      <c r="F338" s="124">
        <v>9.9</v>
      </c>
      <c r="G338" s="124">
        <v>73.4482</v>
      </c>
      <c r="H338" s="124">
        <v>5.608</v>
      </c>
      <c r="I338" s="116">
        <f t="shared" si="26"/>
        <v>88.9562</v>
      </c>
      <c r="J338" s="26">
        <v>7</v>
      </c>
      <c r="K338" s="26">
        <v>30</v>
      </c>
      <c r="L338" s="126">
        <f t="shared" si="25"/>
        <v>0.233333333333333</v>
      </c>
      <c r="M338" s="127">
        <v>15</v>
      </c>
      <c r="N338" s="27">
        <v>62</v>
      </c>
      <c r="O338" s="126">
        <f t="shared" si="24"/>
        <v>0.241935483870968</v>
      </c>
      <c r="P338" s="29"/>
    </row>
    <row r="339" s="105" customFormat="1" ht="17.45" customHeight="1" spans="1:16">
      <c r="A339" s="115">
        <v>335</v>
      </c>
      <c r="B339" s="72" t="s">
        <v>446</v>
      </c>
      <c r="C339" s="72" t="s">
        <v>447</v>
      </c>
      <c r="D339" s="72">
        <v>2018</v>
      </c>
      <c r="E339" s="72" t="s">
        <v>421</v>
      </c>
      <c r="F339" s="125">
        <v>10</v>
      </c>
      <c r="G339" s="124">
        <v>72.6312</v>
      </c>
      <c r="H339" s="125">
        <v>6.25</v>
      </c>
      <c r="I339" s="116">
        <f t="shared" si="26"/>
        <v>88.8812</v>
      </c>
      <c r="J339" s="26">
        <v>8</v>
      </c>
      <c r="K339" s="26">
        <v>30</v>
      </c>
      <c r="L339" s="126">
        <f t="shared" si="25"/>
        <v>0.266666666666667</v>
      </c>
      <c r="M339" s="127">
        <v>16</v>
      </c>
      <c r="N339" s="27">
        <v>62</v>
      </c>
      <c r="O339" s="126">
        <f t="shared" si="24"/>
        <v>0.258064516129032</v>
      </c>
      <c r="P339" s="29"/>
    </row>
    <row r="340" s="105" customFormat="1" ht="17.45" customHeight="1" spans="1:16">
      <c r="A340" s="115">
        <v>336</v>
      </c>
      <c r="B340" s="72" t="s">
        <v>448</v>
      </c>
      <c r="C340" s="72" t="s">
        <v>449</v>
      </c>
      <c r="D340" s="72">
        <v>2018</v>
      </c>
      <c r="E340" s="72" t="s">
        <v>416</v>
      </c>
      <c r="F340" s="124">
        <v>9.3</v>
      </c>
      <c r="G340" s="124">
        <v>72.246</v>
      </c>
      <c r="H340" s="124">
        <v>7.15</v>
      </c>
      <c r="I340" s="116">
        <f t="shared" si="26"/>
        <v>88.696</v>
      </c>
      <c r="J340" s="27">
        <v>9</v>
      </c>
      <c r="K340" s="27">
        <v>32</v>
      </c>
      <c r="L340" s="126">
        <f t="shared" si="25"/>
        <v>0.28125</v>
      </c>
      <c r="M340" s="127">
        <v>17</v>
      </c>
      <c r="N340" s="27">
        <v>62</v>
      </c>
      <c r="O340" s="126">
        <f t="shared" si="24"/>
        <v>0.274193548387097</v>
      </c>
      <c r="P340" s="29"/>
    </row>
    <row r="341" s="105" customFormat="1" ht="17.45" customHeight="1" spans="1:16">
      <c r="A341" s="115">
        <v>337</v>
      </c>
      <c r="B341" s="72" t="s">
        <v>450</v>
      </c>
      <c r="C341" s="72" t="s">
        <v>451</v>
      </c>
      <c r="D341" s="72">
        <v>2018</v>
      </c>
      <c r="E341" s="72" t="s">
        <v>416</v>
      </c>
      <c r="F341" s="124">
        <v>9.2</v>
      </c>
      <c r="G341" s="124">
        <v>71.9524</v>
      </c>
      <c r="H341" s="124">
        <v>7.22</v>
      </c>
      <c r="I341" s="116">
        <f t="shared" si="26"/>
        <v>88.3724</v>
      </c>
      <c r="J341" s="27">
        <v>10</v>
      </c>
      <c r="K341" s="27">
        <v>32</v>
      </c>
      <c r="L341" s="126">
        <f t="shared" si="25"/>
        <v>0.3125</v>
      </c>
      <c r="M341" s="127">
        <v>18</v>
      </c>
      <c r="N341" s="27">
        <v>62</v>
      </c>
      <c r="O341" s="126">
        <f t="shared" si="24"/>
        <v>0.290322580645161</v>
      </c>
      <c r="P341" s="29"/>
    </row>
    <row r="342" s="105" customFormat="1" ht="17.45" customHeight="1" spans="1:16">
      <c r="A342" s="115">
        <v>338</v>
      </c>
      <c r="B342" s="72" t="s">
        <v>452</v>
      </c>
      <c r="C342" s="72" t="s">
        <v>453</v>
      </c>
      <c r="D342" s="72">
        <v>2018</v>
      </c>
      <c r="E342" s="72" t="s">
        <v>416</v>
      </c>
      <c r="F342" s="124">
        <v>10</v>
      </c>
      <c r="G342" s="124">
        <v>70.8008</v>
      </c>
      <c r="H342" s="124">
        <v>6.2</v>
      </c>
      <c r="I342" s="116">
        <f t="shared" si="26"/>
        <v>87.0008</v>
      </c>
      <c r="J342" s="27">
        <v>11</v>
      </c>
      <c r="K342" s="27">
        <v>32</v>
      </c>
      <c r="L342" s="126">
        <f t="shared" si="25"/>
        <v>0.34375</v>
      </c>
      <c r="M342" s="127">
        <v>19</v>
      </c>
      <c r="N342" s="27">
        <v>62</v>
      </c>
      <c r="O342" s="126">
        <f t="shared" si="24"/>
        <v>0.306451612903226</v>
      </c>
      <c r="P342" s="29"/>
    </row>
    <row r="343" s="105" customFormat="1" ht="17.45" customHeight="1" spans="1:16">
      <c r="A343" s="115">
        <v>339</v>
      </c>
      <c r="B343" s="72" t="s">
        <v>454</v>
      </c>
      <c r="C343" s="72" t="s">
        <v>455</v>
      </c>
      <c r="D343" s="72">
        <v>2018</v>
      </c>
      <c r="E343" s="72" t="s">
        <v>416</v>
      </c>
      <c r="F343" s="124">
        <v>9.3</v>
      </c>
      <c r="G343" s="124">
        <v>70.2668</v>
      </c>
      <c r="H343" s="124">
        <v>7.23</v>
      </c>
      <c r="I343" s="116">
        <f t="shared" si="26"/>
        <v>86.7968</v>
      </c>
      <c r="J343" s="27">
        <v>12</v>
      </c>
      <c r="K343" s="27">
        <v>32</v>
      </c>
      <c r="L343" s="126">
        <f t="shared" si="25"/>
        <v>0.375</v>
      </c>
      <c r="M343" s="127">
        <v>20</v>
      </c>
      <c r="N343" s="27">
        <v>62</v>
      </c>
      <c r="O343" s="126">
        <f t="shared" si="24"/>
        <v>0.32258064516129</v>
      </c>
      <c r="P343" s="24"/>
    </row>
    <row r="344" s="105" customFormat="1" ht="17.45" customHeight="1" spans="1:16">
      <c r="A344" s="115">
        <v>340</v>
      </c>
      <c r="B344" s="72" t="s">
        <v>456</v>
      </c>
      <c r="C344" s="72" t="s">
        <v>457</v>
      </c>
      <c r="D344" s="72">
        <v>2018</v>
      </c>
      <c r="E344" s="72" t="s">
        <v>421</v>
      </c>
      <c r="F344" s="124">
        <v>10</v>
      </c>
      <c r="G344" s="124">
        <v>70.5392</v>
      </c>
      <c r="H344" s="124">
        <v>6.09</v>
      </c>
      <c r="I344" s="116">
        <f t="shared" si="26"/>
        <v>86.6292</v>
      </c>
      <c r="J344" s="26">
        <v>9</v>
      </c>
      <c r="K344" s="26">
        <v>30</v>
      </c>
      <c r="L344" s="126">
        <f t="shared" si="25"/>
        <v>0.3</v>
      </c>
      <c r="M344" s="127">
        <v>21</v>
      </c>
      <c r="N344" s="27">
        <v>62</v>
      </c>
      <c r="O344" s="126">
        <f t="shared" si="24"/>
        <v>0.338709677419355</v>
      </c>
      <c r="P344" s="24"/>
    </row>
    <row r="345" s="105" customFormat="1" ht="17.45" customHeight="1" spans="1:16">
      <c r="A345" s="115">
        <v>341</v>
      </c>
      <c r="B345" s="72" t="s">
        <v>458</v>
      </c>
      <c r="C345" s="72" t="s">
        <v>459</v>
      </c>
      <c r="D345" s="72">
        <v>2018</v>
      </c>
      <c r="E345" s="72" t="s">
        <v>416</v>
      </c>
      <c r="F345" s="124">
        <v>8.4</v>
      </c>
      <c r="G345" s="124">
        <v>71.622</v>
      </c>
      <c r="H345" s="124">
        <v>6.6</v>
      </c>
      <c r="I345" s="116">
        <f t="shared" si="26"/>
        <v>86.622</v>
      </c>
      <c r="J345" s="27">
        <v>13</v>
      </c>
      <c r="K345" s="27">
        <v>32</v>
      </c>
      <c r="L345" s="126">
        <f t="shared" si="25"/>
        <v>0.40625</v>
      </c>
      <c r="M345" s="127">
        <v>22</v>
      </c>
      <c r="N345" s="27">
        <v>62</v>
      </c>
      <c r="O345" s="126">
        <f t="shared" si="24"/>
        <v>0.354838709677419</v>
      </c>
      <c r="P345" s="24"/>
    </row>
    <row r="346" s="105" customFormat="1" ht="17.45" customHeight="1" spans="1:16">
      <c r="A346" s="115">
        <v>342</v>
      </c>
      <c r="B346" s="72" t="s">
        <v>460</v>
      </c>
      <c r="C346" s="72" t="s">
        <v>461</v>
      </c>
      <c r="D346" s="72">
        <v>2018</v>
      </c>
      <c r="E346" s="72" t="s">
        <v>421</v>
      </c>
      <c r="F346" s="125">
        <v>9.8</v>
      </c>
      <c r="G346" s="124">
        <v>71.4716</v>
      </c>
      <c r="H346" s="125">
        <v>5.24</v>
      </c>
      <c r="I346" s="116">
        <f t="shared" si="26"/>
        <v>86.5116</v>
      </c>
      <c r="J346" s="26">
        <v>10</v>
      </c>
      <c r="K346" s="26">
        <v>30</v>
      </c>
      <c r="L346" s="126">
        <f t="shared" si="25"/>
        <v>0.333333333333333</v>
      </c>
      <c r="M346" s="127">
        <v>23</v>
      </c>
      <c r="N346" s="27">
        <v>62</v>
      </c>
      <c r="O346" s="126">
        <f t="shared" si="24"/>
        <v>0.370967741935484</v>
      </c>
      <c r="P346" s="24"/>
    </row>
    <row r="347" s="105" customFormat="1" ht="17.45" customHeight="1" spans="1:16">
      <c r="A347" s="115">
        <v>343</v>
      </c>
      <c r="B347" s="72" t="s">
        <v>462</v>
      </c>
      <c r="C347" s="72" t="s">
        <v>463</v>
      </c>
      <c r="D347" s="72">
        <v>2018</v>
      </c>
      <c r="E347" s="72" t="s">
        <v>416</v>
      </c>
      <c r="F347" s="124">
        <v>9.8</v>
      </c>
      <c r="G347" s="124">
        <v>68.9744</v>
      </c>
      <c r="H347" s="124">
        <v>7.69</v>
      </c>
      <c r="I347" s="116">
        <f t="shared" si="26"/>
        <v>86.4644</v>
      </c>
      <c r="J347" s="27">
        <v>14</v>
      </c>
      <c r="K347" s="27">
        <v>32</v>
      </c>
      <c r="L347" s="126">
        <f t="shared" si="25"/>
        <v>0.4375</v>
      </c>
      <c r="M347" s="127">
        <v>24</v>
      </c>
      <c r="N347" s="27">
        <v>62</v>
      </c>
      <c r="O347" s="126">
        <f t="shared" si="24"/>
        <v>0.387096774193548</v>
      </c>
      <c r="P347" s="24"/>
    </row>
    <row r="348" s="105" customFormat="1" ht="17.45" customHeight="1" spans="1:16">
      <c r="A348" s="115">
        <v>344</v>
      </c>
      <c r="B348" s="72" t="s">
        <v>464</v>
      </c>
      <c r="C348" s="72" t="s">
        <v>465</v>
      </c>
      <c r="D348" s="72">
        <v>2018</v>
      </c>
      <c r="E348" s="72" t="s">
        <v>416</v>
      </c>
      <c r="F348" s="124">
        <v>10</v>
      </c>
      <c r="G348" s="124">
        <v>68.9544</v>
      </c>
      <c r="H348" s="124">
        <v>7.18</v>
      </c>
      <c r="I348" s="116">
        <f t="shared" si="26"/>
        <v>86.1344</v>
      </c>
      <c r="J348" s="27">
        <v>15</v>
      </c>
      <c r="K348" s="27">
        <v>32</v>
      </c>
      <c r="L348" s="126">
        <f t="shared" si="25"/>
        <v>0.46875</v>
      </c>
      <c r="M348" s="127">
        <v>25</v>
      </c>
      <c r="N348" s="27">
        <v>62</v>
      </c>
      <c r="O348" s="126">
        <f t="shared" si="24"/>
        <v>0.403225806451613</v>
      </c>
      <c r="P348" s="24"/>
    </row>
    <row r="349" s="105" customFormat="1" ht="17.45" customHeight="1" spans="1:16">
      <c r="A349" s="115">
        <v>345</v>
      </c>
      <c r="B349" s="72" t="s">
        <v>466</v>
      </c>
      <c r="C349" s="72" t="s">
        <v>467</v>
      </c>
      <c r="D349" s="72">
        <v>2018</v>
      </c>
      <c r="E349" s="72" t="s">
        <v>421</v>
      </c>
      <c r="F349" s="124">
        <v>10</v>
      </c>
      <c r="G349" s="124">
        <v>70.0684</v>
      </c>
      <c r="H349" s="124">
        <v>5.62</v>
      </c>
      <c r="I349" s="116">
        <f t="shared" si="26"/>
        <v>85.6884</v>
      </c>
      <c r="J349" s="26">
        <v>11</v>
      </c>
      <c r="K349" s="26">
        <v>30</v>
      </c>
      <c r="L349" s="126">
        <f t="shared" si="25"/>
        <v>0.366666666666667</v>
      </c>
      <c r="M349" s="127">
        <v>26</v>
      </c>
      <c r="N349" s="27">
        <v>62</v>
      </c>
      <c r="O349" s="126">
        <f t="shared" si="24"/>
        <v>0.419354838709677</v>
      </c>
      <c r="P349" s="24"/>
    </row>
    <row r="350" s="105" customFormat="1" ht="17.45" customHeight="1" spans="1:16">
      <c r="A350" s="115">
        <v>346</v>
      </c>
      <c r="B350" s="72" t="s">
        <v>468</v>
      </c>
      <c r="C350" s="72" t="s">
        <v>469</v>
      </c>
      <c r="D350" s="72">
        <v>2018</v>
      </c>
      <c r="E350" s="72" t="s">
        <v>421</v>
      </c>
      <c r="F350" s="124">
        <v>10</v>
      </c>
      <c r="G350" s="124">
        <v>69.6272</v>
      </c>
      <c r="H350" s="124">
        <v>6.04</v>
      </c>
      <c r="I350" s="116">
        <f t="shared" si="26"/>
        <v>85.6672</v>
      </c>
      <c r="J350" s="26">
        <v>12</v>
      </c>
      <c r="K350" s="26">
        <v>30</v>
      </c>
      <c r="L350" s="126">
        <f t="shared" si="25"/>
        <v>0.4</v>
      </c>
      <c r="M350" s="127">
        <v>27</v>
      </c>
      <c r="N350" s="27">
        <v>62</v>
      </c>
      <c r="O350" s="126">
        <f t="shared" si="24"/>
        <v>0.435483870967742</v>
      </c>
      <c r="P350" s="24"/>
    </row>
    <row r="351" s="105" customFormat="1" ht="17.45" customHeight="1" spans="1:16">
      <c r="A351" s="115">
        <v>347</v>
      </c>
      <c r="B351" s="72" t="s">
        <v>470</v>
      </c>
      <c r="C351" s="72" t="s">
        <v>471</v>
      </c>
      <c r="D351" s="72">
        <v>2018</v>
      </c>
      <c r="E351" s="72" t="s">
        <v>421</v>
      </c>
      <c r="F351" s="125">
        <v>9.5</v>
      </c>
      <c r="G351" s="124">
        <v>70.1112</v>
      </c>
      <c r="H351" s="125">
        <v>5.528</v>
      </c>
      <c r="I351" s="116">
        <f t="shared" si="26"/>
        <v>85.1392</v>
      </c>
      <c r="J351" s="26">
        <v>13</v>
      </c>
      <c r="K351" s="26">
        <v>30</v>
      </c>
      <c r="L351" s="126">
        <f t="shared" si="25"/>
        <v>0.433333333333333</v>
      </c>
      <c r="M351" s="127">
        <v>28</v>
      </c>
      <c r="N351" s="27">
        <v>62</v>
      </c>
      <c r="O351" s="126">
        <f t="shared" si="24"/>
        <v>0.451612903225806</v>
      </c>
      <c r="P351" s="24"/>
    </row>
    <row r="352" s="105" customFormat="1" ht="17.45" customHeight="1" spans="1:16">
      <c r="A352" s="115">
        <v>348</v>
      </c>
      <c r="B352" s="72" t="s">
        <v>472</v>
      </c>
      <c r="C352" s="72" t="s">
        <v>473</v>
      </c>
      <c r="D352" s="72">
        <v>2018</v>
      </c>
      <c r="E352" s="72" t="s">
        <v>421</v>
      </c>
      <c r="F352" s="124">
        <v>10</v>
      </c>
      <c r="G352" s="124">
        <v>68.0544</v>
      </c>
      <c r="H352" s="124">
        <v>6.86</v>
      </c>
      <c r="I352" s="116">
        <f t="shared" si="26"/>
        <v>84.9144</v>
      </c>
      <c r="J352" s="26">
        <v>14</v>
      </c>
      <c r="K352" s="26">
        <v>30</v>
      </c>
      <c r="L352" s="126">
        <f t="shared" si="25"/>
        <v>0.466666666666667</v>
      </c>
      <c r="M352" s="127">
        <v>29</v>
      </c>
      <c r="N352" s="27">
        <v>62</v>
      </c>
      <c r="O352" s="126">
        <f t="shared" si="24"/>
        <v>0.467741935483871</v>
      </c>
      <c r="P352" s="24"/>
    </row>
    <row r="353" s="105" customFormat="1" ht="17.45" customHeight="1" spans="1:16">
      <c r="A353" s="115">
        <v>349</v>
      </c>
      <c r="B353" s="72" t="s">
        <v>474</v>
      </c>
      <c r="C353" s="72" t="s">
        <v>475</v>
      </c>
      <c r="D353" s="72">
        <v>2018</v>
      </c>
      <c r="E353" s="72" t="s">
        <v>416</v>
      </c>
      <c r="F353" s="124">
        <v>9.66</v>
      </c>
      <c r="G353" s="124">
        <v>68.7108</v>
      </c>
      <c r="H353" s="124">
        <v>5.71</v>
      </c>
      <c r="I353" s="116">
        <f t="shared" si="26"/>
        <v>84.0808</v>
      </c>
      <c r="J353" s="27">
        <v>16</v>
      </c>
      <c r="K353" s="27">
        <v>32</v>
      </c>
      <c r="L353" s="126">
        <f t="shared" si="25"/>
        <v>0.5</v>
      </c>
      <c r="M353" s="127">
        <v>30</v>
      </c>
      <c r="N353" s="27">
        <v>62</v>
      </c>
      <c r="O353" s="126">
        <f t="shared" si="24"/>
        <v>0.483870967741935</v>
      </c>
      <c r="P353" s="24"/>
    </row>
    <row r="354" s="105" customFormat="1" ht="17.45" customHeight="1" spans="1:16">
      <c r="A354" s="115">
        <v>350</v>
      </c>
      <c r="B354" s="72" t="s">
        <v>476</v>
      </c>
      <c r="C354" s="72" t="s">
        <v>477</v>
      </c>
      <c r="D354" s="72">
        <v>2018</v>
      </c>
      <c r="E354" s="72" t="s">
        <v>421</v>
      </c>
      <c r="F354" s="125">
        <v>9.6</v>
      </c>
      <c r="G354" s="124">
        <v>68.7094</v>
      </c>
      <c r="H354" s="125">
        <v>5.548</v>
      </c>
      <c r="I354" s="116">
        <f t="shared" si="26"/>
        <v>83.8574</v>
      </c>
      <c r="J354" s="26">
        <v>15</v>
      </c>
      <c r="K354" s="26">
        <v>30</v>
      </c>
      <c r="L354" s="126">
        <f t="shared" si="25"/>
        <v>0.5</v>
      </c>
      <c r="M354" s="127">
        <v>31</v>
      </c>
      <c r="N354" s="27">
        <v>62</v>
      </c>
      <c r="O354" s="126">
        <f t="shared" si="24"/>
        <v>0.5</v>
      </c>
      <c r="P354" s="24"/>
    </row>
    <row r="355" s="105" customFormat="1" ht="17.45" customHeight="1" spans="1:16">
      <c r="A355" s="115">
        <v>351</v>
      </c>
      <c r="B355" s="72" t="s">
        <v>478</v>
      </c>
      <c r="C355" s="72" t="s">
        <v>479</v>
      </c>
      <c r="D355" s="72">
        <v>2018</v>
      </c>
      <c r="E355" s="72" t="s">
        <v>416</v>
      </c>
      <c r="F355" s="124">
        <v>8.1</v>
      </c>
      <c r="G355" s="124">
        <v>70.4848</v>
      </c>
      <c r="H355" s="124">
        <v>4.6</v>
      </c>
      <c r="I355" s="116">
        <f t="shared" si="26"/>
        <v>83.1848</v>
      </c>
      <c r="J355" s="27">
        <v>17</v>
      </c>
      <c r="K355" s="27">
        <v>32</v>
      </c>
      <c r="L355" s="126">
        <f t="shared" si="25"/>
        <v>0.53125</v>
      </c>
      <c r="M355" s="127">
        <v>32</v>
      </c>
      <c r="N355" s="27">
        <v>62</v>
      </c>
      <c r="O355" s="126">
        <f t="shared" si="24"/>
        <v>0.516129032258065</v>
      </c>
      <c r="P355" s="24"/>
    </row>
    <row r="356" s="105" customFormat="1" ht="17.45" customHeight="1" spans="1:16">
      <c r="A356" s="115">
        <v>352</v>
      </c>
      <c r="B356" s="72" t="s">
        <v>480</v>
      </c>
      <c r="C356" s="72" t="s">
        <v>481</v>
      </c>
      <c r="D356" s="72">
        <v>2018</v>
      </c>
      <c r="E356" s="72" t="s">
        <v>421</v>
      </c>
      <c r="F356" s="124">
        <v>10</v>
      </c>
      <c r="G356" s="124">
        <v>66.9652</v>
      </c>
      <c r="H356" s="124">
        <v>6.08</v>
      </c>
      <c r="I356" s="116">
        <f t="shared" si="26"/>
        <v>83.0452</v>
      </c>
      <c r="J356" s="26">
        <v>16</v>
      </c>
      <c r="K356" s="26">
        <v>30</v>
      </c>
      <c r="L356" s="126">
        <f t="shared" si="25"/>
        <v>0.533333333333333</v>
      </c>
      <c r="M356" s="127">
        <v>33</v>
      </c>
      <c r="N356" s="27">
        <v>62</v>
      </c>
      <c r="O356" s="126">
        <f t="shared" si="24"/>
        <v>0.532258064516129</v>
      </c>
      <c r="P356" s="24"/>
    </row>
    <row r="357" s="105" customFormat="1" ht="17.45" customHeight="1" spans="1:16">
      <c r="A357" s="115">
        <v>353</v>
      </c>
      <c r="B357" s="72" t="s">
        <v>482</v>
      </c>
      <c r="C357" s="72" t="s">
        <v>483</v>
      </c>
      <c r="D357" s="72">
        <v>2018</v>
      </c>
      <c r="E357" s="72" t="s">
        <v>421</v>
      </c>
      <c r="F357" s="124">
        <v>10</v>
      </c>
      <c r="G357" s="124">
        <v>65.6984</v>
      </c>
      <c r="H357" s="124">
        <v>7.271</v>
      </c>
      <c r="I357" s="116">
        <f t="shared" si="26"/>
        <v>82.9694</v>
      </c>
      <c r="J357" s="26">
        <v>17</v>
      </c>
      <c r="K357" s="26">
        <v>30</v>
      </c>
      <c r="L357" s="126">
        <f t="shared" si="25"/>
        <v>0.566666666666667</v>
      </c>
      <c r="M357" s="127">
        <v>34</v>
      </c>
      <c r="N357" s="27">
        <v>62</v>
      </c>
      <c r="O357" s="126">
        <f t="shared" si="24"/>
        <v>0.548387096774194</v>
      </c>
      <c r="P357" s="24"/>
    </row>
    <row r="358" s="105" customFormat="1" ht="17.45" customHeight="1" spans="1:16">
      <c r="A358" s="115">
        <v>354</v>
      </c>
      <c r="B358" s="72" t="s">
        <v>484</v>
      </c>
      <c r="C358" s="72" t="s">
        <v>485</v>
      </c>
      <c r="D358" s="72">
        <v>2018</v>
      </c>
      <c r="E358" s="72" t="s">
        <v>416</v>
      </c>
      <c r="F358" s="124">
        <v>9.4</v>
      </c>
      <c r="G358" s="124">
        <v>67.5224</v>
      </c>
      <c r="H358" s="124">
        <v>5.67</v>
      </c>
      <c r="I358" s="116">
        <f t="shared" si="26"/>
        <v>82.5924</v>
      </c>
      <c r="J358" s="27">
        <v>18</v>
      </c>
      <c r="K358" s="27">
        <v>32</v>
      </c>
      <c r="L358" s="126">
        <f t="shared" si="25"/>
        <v>0.5625</v>
      </c>
      <c r="M358" s="127">
        <v>35</v>
      </c>
      <c r="N358" s="27">
        <v>62</v>
      </c>
      <c r="O358" s="126">
        <f t="shared" si="24"/>
        <v>0.564516129032258</v>
      </c>
      <c r="P358" s="24"/>
    </row>
    <row r="359" s="105" customFormat="1" ht="17.45" customHeight="1" spans="1:16">
      <c r="A359" s="115">
        <v>355</v>
      </c>
      <c r="B359" s="72" t="s">
        <v>486</v>
      </c>
      <c r="C359" s="72" t="s">
        <v>487</v>
      </c>
      <c r="D359" s="72">
        <v>2018</v>
      </c>
      <c r="E359" s="72" t="s">
        <v>421</v>
      </c>
      <c r="F359" s="124">
        <v>9.5</v>
      </c>
      <c r="G359" s="124">
        <v>65.3908</v>
      </c>
      <c r="H359" s="124">
        <v>7.46</v>
      </c>
      <c r="I359" s="116">
        <f t="shared" si="26"/>
        <v>82.3508</v>
      </c>
      <c r="J359" s="26">
        <v>18</v>
      </c>
      <c r="K359" s="26">
        <v>30</v>
      </c>
      <c r="L359" s="126">
        <f t="shared" si="25"/>
        <v>0.6</v>
      </c>
      <c r="M359" s="127">
        <v>36</v>
      </c>
      <c r="N359" s="27">
        <v>62</v>
      </c>
      <c r="O359" s="126">
        <f t="shared" si="24"/>
        <v>0.580645161290323</v>
      </c>
      <c r="P359" s="24"/>
    </row>
    <row r="360" s="105" customFormat="1" ht="17.45" customHeight="1" spans="1:16">
      <c r="A360" s="115">
        <v>356</v>
      </c>
      <c r="B360" s="72" t="s">
        <v>488</v>
      </c>
      <c r="C360" s="72" t="s">
        <v>489</v>
      </c>
      <c r="D360" s="72">
        <v>2018</v>
      </c>
      <c r="E360" s="72" t="s">
        <v>416</v>
      </c>
      <c r="F360" s="124">
        <v>8.44</v>
      </c>
      <c r="G360" s="124">
        <v>66.4224</v>
      </c>
      <c r="H360" s="124">
        <v>7.48</v>
      </c>
      <c r="I360" s="116">
        <f t="shared" ref="I360:I388" si="27">F360+G360+H360</f>
        <v>82.3424</v>
      </c>
      <c r="J360" s="27">
        <v>19</v>
      </c>
      <c r="K360" s="27">
        <v>32</v>
      </c>
      <c r="L360" s="126">
        <f t="shared" si="25"/>
        <v>0.59375</v>
      </c>
      <c r="M360" s="127">
        <v>37</v>
      </c>
      <c r="N360" s="27">
        <v>62</v>
      </c>
      <c r="O360" s="126">
        <f t="shared" si="24"/>
        <v>0.596774193548387</v>
      </c>
      <c r="P360" s="24"/>
    </row>
    <row r="361" s="105" customFormat="1" ht="17.45" customHeight="1" spans="1:16">
      <c r="A361" s="115">
        <v>357</v>
      </c>
      <c r="B361" s="72" t="s">
        <v>490</v>
      </c>
      <c r="C361" s="72" t="s">
        <v>491</v>
      </c>
      <c r="D361" s="72">
        <v>2018</v>
      </c>
      <c r="E361" s="72" t="s">
        <v>416</v>
      </c>
      <c r="F361" s="124">
        <v>8.1</v>
      </c>
      <c r="G361" s="124">
        <v>66.8728</v>
      </c>
      <c r="H361" s="124">
        <v>7.36</v>
      </c>
      <c r="I361" s="116">
        <f t="shared" si="27"/>
        <v>82.3328</v>
      </c>
      <c r="J361" s="27">
        <v>20</v>
      </c>
      <c r="K361" s="27">
        <v>32</v>
      </c>
      <c r="L361" s="126">
        <f t="shared" si="25"/>
        <v>0.625</v>
      </c>
      <c r="M361" s="127">
        <v>38</v>
      </c>
      <c r="N361" s="27">
        <v>62</v>
      </c>
      <c r="O361" s="126">
        <f t="shared" si="24"/>
        <v>0.612903225806452</v>
      </c>
      <c r="P361" s="24"/>
    </row>
    <row r="362" s="105" customFormat="1" ht="17.45" customHeight="1" spans="1:16">
      <c r="A362" s="115">
        <v>358</v>
      </c>
      <c r="B362" s="72" t="s">
        <v>492</v>
      </c>
      <c r="C362" s="72" t="s">
        <v>493</v>
      </c>
      <c r="D362" s="72">
        <v>2018</v>
      </c>
      <c r="E362" s="72" t="s">
        <v>416</v>
      </c>
      <c r="F362" s="124">
        <v>9.7</v>
      </c>
      <c r="G362" s="124">
        <v>65.2504</v>
      </c>
      <c r="H362" s="124">
        <v>7.1</v>
      </c>
      <c r="I362" s="116">
        <f t="shared" si="27"/>
        <v>82.0504</v>
      </c>
      <c r="J362" s="27">
        <v>21</v>
      </c>
      <c r="K362" s="27">
        <v>32</v>
      </c>
      <c r="L362" s="126">
        <f t="shared" si="25"/>
        <v>0.65625</v>
      </c>
      <c r="M362" s="127">
        <v>39</v>
      </c>
      <c r="N362" s="27">
        <v>62</v>
      </c>
      <c r="O362" s="126">
        <f t="shared" si="24"/>
        <v>0.629032258064516</v>
      </c>
      <c r="P362" s="24"/>
    </row>
    <row r="363" s="105" customFormat="1" ht="17.45" customHeight="1" spans="1:16">
      <c r="A363" s="115">
        <v>359</v>
      </c>
      <c r="B363" s="72" t="s">
        <v>494</v>
      </c>
      <c r="C363" s="72" t="s">
        <v>495</v>
      </c>
      <c r="D363" s="72">
        <v>2018</v>
      </c>
      <c r="E363" s="72" t="s">
        <v>416</v>
      </c>
      <c r="F363" s="124">
        <v>9.1</v>
      </c>
      <c r="G363" s="124">
        <v>65.5732</v>
      </c>
      <c r="H363" s="124">
        <v>7.17</v>
      </c>
      <c r="I363" s="116">
        <f t="shared" si="27"/>
        <v>81.8432</v>
      </c>
      <c r="J363" s="27">
        <v>22</v>
      </c>
      <c r="K363" s="27">
        <v>32</v>
      </c>
      <c r="L363" s="126">
        <f t="shared" si="25"/>
        <v>0.6875</v>
      </c>
      <c r="M363" s="127">
        <v>40</v>
      </c>
      <c r="N363" s="27">
        <v>62</v>
      </c>
      <c r="O363" s="126">
        <f t="shared" si="24"/>
        <v>0.645161290322581</v>
      </c>
      <c r="P363" s="24"/>
    </row>
    <row r="364" s="105" customFormat="1" ht="17.45" customHeight="1" spans="1:16">
      <c r="A364" s="115">
        <v>360</v>
      </c>
      <c r="B364" s="72" t="s">
        <v>496</v>
      </c>
      <c r="C364" s="72" t="s">
        <v>497</v>
      </c>
      <c r="D364" s="72">
        <v>2018</v>
      </c>
      <c r="E364" s="72" t="s">
        <v>416</v>
      </c>
      <c r="F364" s="124">
        <v>9</v>
      </c>
      <c r="G364" s="124">
        <v>65.032</v>
      </c>
      <c r="H364" s="124">
        <v>7.38</v>
      </c>
      <c r="I364" s="116">
        <f t="shared" si="27"/>
        <v>81.412</v>
      </c>
      <c r="J364" s="27">
        <v>23</v>
      </c>
      <c r="K364" s="27">
        <v>32</v>
      </c>
      <c r="L364" s="126">
        <f t="shared" si="25"/>
        <v>0.71875</v>
      </c>
      <c r="M364" s="127">
        <v>41</v>
      </c>
      <c r="N364" s="27">
        <v>62</v>
      </c>
      <c r="O364" s="126">
        <f t="shared" si="24"/>
        <v>0.661290322580645</v>
      </c>
      <c r="P364" s="24"/>
    </row>
    <row r="365" s="105" customFormat="1" ht="17.45" customHeight="1" spans="1:16">
      <c r="A365" s="115">
        <v>361</v>
      </c>
      <c r="B365" s="72" t="s">
        <v>498</v>
      </c>
      <c r="C365" s="72" t="s">
        <v>499</v>
      </c>
      <c r="D365" s="72">
        <v>2018</v>
      </c>
      <c r="E365" s="72" t="s">
        <v>416</v>
      </c>
      <c r="F365" s="124">
        <v>8.6</v>
      </c>
      <c r="G365" s="124">
        <v>66.0008</v>
      </c>
      <c r="H365" s="124">
        <v>6.81</v>
      </c>
      <c r="I365" s="116">
        <f t="shared" si="27"/>
        <v>81.4108</v>
      </c>
      <c r="J365" s="27">
        <v>24</v>
      </c>
      <c r="K365" s="27">
        <v>32</v>
      </c>
      <c r="L365" s="126">
        <f t="shared" si="25"/>
        <v>0.75</v>
      </c>
      <c r="M365" s="127">
        <v>42</v>
      </c>
      <c r="N365" s="27">
        <v>62</v>
      </c>
      <c r="O365" s="126">
        <f t="shared" si="24"/>
        <v>0.67741935483871</v>
      </c>
      <c r="P365" s="24"/>
    </row>
    <row r="366" s="105" customFormat="1" ht="17.45" customHeight="1" spans="1:16">
      <c r="A366" s="115">
        <v>362</v>
      </c>
      <c r="B366" s="72" t="s">
        <v>500</v>
      </c>
      <c r="C366" s="72" t="s">
        <v>501</v>
      </c>
      <c r="D366" s="72">
        <v>2018</v>
      </c>
      <c r="E366" s="72" t="s">
        <v>421</v>
      </c>
      <c r="F366" s="125">
        <v>10</v>
      </c>
      <c r="G366" s="124">
        <v>64.9264</v>
      </c>
      <c r="H366" s="125">
        <v>6.07</v>
      </c>
      <c r="I366" s="116">
        <f t="shared" si="27"/>
        <v>80.9964</v>
      </c>
      <c r="J366" s="26">
        <v>19</v>
      </c>
      <c r="K366" s="26">
        <v>30</v>
      </c>
      <c r="L366" s="126">
        <f t="shared" si="25"/>
        <v>0.633333333333333</v>
      </c>
      <c r="M366" s="127">
        <v>43</v>
      </c>
      <c r="N366" s="27">
        <v>62</v>
      </c>
      <c r="O366" s="126">
        <f t="shared" si="24"/>
        <v>0.693548387096774</v>
      </c>
      <c r="P366" s="24"/>
    </row>
    <row r="367" s="105" customFormat="1" ht="17.45" customHeight="1" spans="1:16">
      <c r="A367" s="115">
        <v>363</v>
      </c>
      <c r="B367" s="72" t="s">
        <v>502</v>
      </c>
      <c r="C367" s="72" t="s">
        <v>503</v>
      </c>
      <c r="D367" s="72">
        <v>2018</v>
      </c>
      <c r="E367" s="72" t="s">
        <v>421</v>
      </c>
      <c r="F367" s="125">
        <v>9.4</v>
      </c>
      <c r="G367" s="124">
        <v>65.3168</v>
      </c>
      <c r="H367" s="125">
        <v>5.5</v>
      </c>
      <c r="I367" s="116">
        <f t="shared" si="27"/>
        <v>80.2168</v>
      </c>
      <c r="J367" s="26">
        <v>20</v>
      </c>
      <c r="K367" s="26">
        <v>30</v>
      </c>
      <c r="L367" s="126">
        <f t="shared" si="25"/>
        <v>0.666666666666667</v>
      </c>
      <c r="M367" s="127">
        <v>44</v>
      </c>
      <c r="N367" s="27">
        <v>62</v>
      </c>
      <c r="O367" s="126">
        <f t="shared" si="24"/>
        <v>0.709677419354839</v>
      </c>
      <c r="P367" s="24"/>
    </row>
    <row r="368" s="105" customFormat="1" ht="17.45" customHeight="1" spans="1:16">
      <c r="A368" s="115">
        <v>364</v>
      </c>
      <c r="B368" s="72" t="s">
        <v>504</v>
      </c>
      <c r="C368" s="72" t="s">
        <v>505</v>
      </c>
      <c r="D368" s="72">
        <v>2018</v>
      </c>
      <c r="E368" s="72" t="s">
        <v>421</v>
      </c>
      <c r="F368" s="124">
        <v>9.4</v>
      </c>
      <c r="G368" s="124">
        <v>66.3764</v>
      </c>
      <c r="H368" s="124">
        <v>4.368</v>
      </c>
      <c r="I368" s="116">
        <f t="shared" si="27"/>
        <v>80.1444</v>
      </c>
      <c r="J368" s="26">
        <v>21</v>
      </c>
      <c r="K368" s="26">
        <v>30</v>
      </c>
      <c r="L368" s="126">
        <f t="shared" si="25"/>
        <v>0.7</v>
      </c>
      <c r="M368" s="127">
        <v>45</v>
      </c>
      <c r="N368" s="27">
        <v>62</v>
      </c>
      <c r="O368" s="126">
        <f t="shared" si="24"/>
        <v>0.725806451612903</v>
      </c>
      <c r="P368" s="24"/>
    </row>
    <row r="369" s="105" customFormat="1" ht="17.45" customHeight="1" spans="1:16">
      <c r="A369" s="115">
        <v>365</v>
      </c>
      <c r="B369" s="72" t="s">
        <v>506</v>
      </c>
      <c r="C369" s="72" t="s">
        <v>507</v>
      </c>
      <c r="D369" s="72">
        <v>2018</v>
      </c>
      <c r="E369" s="72" t="s">
        <v>416</v>
      </c>
      <c r="F369" s="124">
        <v>8.15</v>
      </c>
      <c r="G369" s="124">
        <v>64.1208</v>
      </c>
      <c r="H369" s="124">
        <v>6.58</v>
      </c>
      <c r="I369" s="116">
        <f t="shared" si="27"/>
        <v>78.8508</v>
      </c>
      <c r="J369" s="27">
        <v>25</v>
      </c>
      <c r="K369" s="27">
        <v>32</v>
      </c>
      <c r="L369" s="126">
        <f t="shared" si="25"/>
        <v>0.78125</v>
      </c>
      <c r="M369" s="127">
        <v>46</v>
      </c>
      <c r="N369" s="27">
        <v>62</v>
      </c>
      <c r="O369" s="126">
        <f t="shared" si="24"/>
        <v>0.741935483870968</v>
      </c>
      <c r="P369" s="24"/>
    </row>
    <row r="370" s="105" customFormat="1" ht="17.45" customHeight="1" spans="1:16">
      <c r="A370" s="115">
        <v>366</v>
      </c>
      <c r="B370" s="72" t="s">
        <v>508</v>
      </c>
      <c r="C370" s="72" t="s">
        <v>509</v>
      </c>
      <c r="D370" s="72">
        <v>2018</v>
      </c>
      <c r="E370" s="72" t="s">
        <v>421</v>
      </c>
      <c r="F370" s="124">
        <v>9.4</v>
      </c>
      <c r="G370" s="124">
        <v>63.9976</v>
      </c>
      <c r="H370" s="124">
        <v>5.31</v>
      </c>
      <c r="I370" s="116">
        <f t="shared" si="27"/>
        <v>78.7076</v>
      </c>
      <c r="J370" s="26">
        <v>22</v>
      </c>
      <c r="K370" s="26">
        <v>30</v>
      </c>
      <c r="L370" s="126">
        <f t="shared" si="25"/>
        <v>0.733333333333333</v>
      </c>
      <c r="M370" s="127">
        <v>47</v>
      </c>
      <c r="N370" s="27">
        <v>62</v>
      </c>
      <c r="O370" s="126">
        <f t="shared" si="24"/>
        <v>0.758064516129032</v>
      </c>
      <c r="P370" s="24"/>
    </row>
    <row r="371" s="105" customFormat="1" ht="17.45" customHeight="1" spans="1:16">
      <c r="A371" s="115">
        <v>367</v>
      </c>
      <c r="B371" s="72" t="s">
        <v>510</v>
      </c>
      <c r="C371" s="72" t="s">
        <v>511</v>
      </c>
      <c r="D371" s="72">
        <v>2018</v>
      </c>
      <c r="E371" s="72" t="s">
        <v>421</v>
      </c>
      <c r="F371" s="124">
        <v>10</v>
      </c>
      <c r="G371" s="124">
        <v>61.392</v>
      </c>
      <c r="H371" s="124">
        <v>7.2</v>
      </c>
      <c r="I371" s="116">
        <f t="shared" si="27"/>
        <v>78.592</v>
      </c>
      <c r="J371" s="26">
        <v>23</v>
      </c>
      <c r="K371" s="26">
        <v>30</v>
      </c>
      <c r="L371" s="126">
        <f t="shared" si="25"/>
        <v>0.766666666666667</v>
      </c>
      <c r="M371" s="127">
        <v>48</v>
      </c>
      <c r="N371" s="27">
        <v>62</v>
      </c>
      <c r="O371" s="126">
        <f t="shared" si="24"/>
        <v>0.774193548387097</v>
      </c>
      <c r="P371" s="24"/>
    </row>
    <row r="372" s="105" customFormat="1" ht="17.45" customHeight="1" spans="1:16">
      <c r="A372" s="115">
        <v>368</v>
      </c>
      <c r="B372" s="72" t="s">
        <v>512</v>
      </c>
      <c r="C372" s="72" t="s">
        <v>513</v>
      </c>
      <c r="D372" s="72">
        <v>2018</v>
      </c>
      <c r="E372" s="72" t="s">
        <v>421</v>
      </c>
      <c r="F372" s="125">
        <v>10</v>
      </c>
      <c r="G372" s="124">
        <v>60.7784</v>
      </c>
      <c r="H372" s="125">
        <v>7.81</v>
      </c>
      <c r="I372" s="116">
        <f t="shared" si="27"/>
        <v>78.5884</v>
      </c>
      <c r="J372" s="26">
        <v>24</v>
      </c>
      <c r="K372" s="26">
        <v>30</v>
      </c>
      <c r="L372" s="126">
        <f t="shared" si="25"/>
        <v>0.8</v>
      </c>
      <c r="M372" s="127">
        <v>49</v>
      </c>
      <c r="N372" s="27">
        <v>62</v>
      </c>
      <c r="O372" s="126">
        <f t="shared" si="24"/>
        <v>0.790322580645161</v>
      </c>
      <c r="P372" s="24"/>
    </row>
    <row r="373" s="105" customFormat="1" ht="17.45" customHeight="1" spans="1:16">
      <c r="A373" s="115">
        <v>369</v>
      </c>
      <c r="B373" s="72" t="s">
        <v>514</v>
      </c>
      <c r="C373" s="72" t="s">
        <v>515</v>
      </c>
      <c r="D373" s="72">
        <v>2018</v>
      </c>
      <c r="E373" s="72" t="s">
        <v>416</v>
      </c>
      <c r="F373" s="124">
        <v>8.1</v>
      </c>
      <c r="G373" s="124">
        <v>63.6232</v>
      </c>
      <c r="H373" s="124">
        <v>6.74</v>
      </c>
      <c r="I373" s="116">
        <f t="shared" si="27"/>
        <v>78.4632</v>
      </c>
      <c r="J373" s="27">
        <v>26</v>
      </c>
      <c r="K373" s="27">
        <v>32</v>
      </c>
      <c r="L373" s="126">
        <f t="shared" si="25"/>
        <v>0.8125</v>
      </c>
      <c r="M373" s="127">
        <v>50</v>
      </c>
      <c r="N373" s="27">
        <v>62</v>
      </c>
      <c r="O373" s="126">
        <f t="shared" si="24"/>
        <v>0.806451612903226</v>
      </c>
      <c r="P373" s="24"/>
    </row>
    <row r="374" s="105" customFormat="1" ht="17.45" customHeight="1" spans="1:16">
      <c r="A374" s="115">
        <v>370</v>
      </c>
      <c r="B374" s="72" t="s">
        <v>516</v>
      </c>
      <c r="C374" s="72" t="s">
        <v>463</v>
      </c>
      <c r="D374" s="72">
        <v>2018</v>
      </c>
      <c r="E374" s="72" t="s">
        <v>416</v>
      </c>
      <c r="F374" s="124">
        <v>8.2</v>
      </c>
      <c r="G374" s="124">
        <v>63.0748</v>
      </c>
      <c r="H374" s="124">
        <v>6.64</v>
      </c>
      <c r="I374" s="116">
        <f t="shared" si="27"/>
        <v>77.9148</v>
      </c>
      <c r="J374" s="27">
        <v>27</v>
      </c>
      <c r="K374" s="27">
        <v>32</v>
      </c>
      <c r="L374" s="126">
        <f t="shared" si="25"/>
        <v>0.84375</v>
      </c>
      <c r="M374" s="127">
        <v>51</v>
      </c>
      <c r="N374" s="27">
        <v>62</v>
      </c>
      <c r="O374" s="126">
        <f t="shared" si="24"/>
        <v>0.82258064516129</v>
      </c>
      <c r="P374" s="24"/>
    </row>
    <row r="375" s="105" customFormat="1" ht="17.45" customHeight="1" spans="1:16">
      <c r="A375" s="115">
        <v>371</v>
      </c>
      <c r="B375" s="72" t="s">
        <v>517</v>
      </c>
      <c r="C375" s="72" t="s">
        <v>518</v>
      </c>
      <c r="D375" s="72">
        <v>2018</v>
      </c>
      <c r="E375" s="72" t="s">
        <v>416</v>
      </c>
      <c r="F375" s="124">
        <v>8.1</v>
      </c>
      <c r="G375" s="124">
        <v>64.5744</v>
      </c>
      <c r="H375" s="124">
        <v>4.78</v>
      </c>
      <c r="I375" s="116">
        <f t="shared" si="27"/>
        <v>77.4544</v>
      </c>
      <c r="J375" s="27">
        <v>28</v>
      </c>
      <c r="K375" s="27">
        <v>32</v>
      </c>
      <c r="L375" s="126">
        <f t="shared" si="25"/>
        <v>0.875</v>
      </c>
      <c r="M375" s="127">
        <v>52</v>
      </c>
      <c r="N375" s="27">
        <v>62</v>
      </c>
      <c r="O375" s="126">
        <f t="shared" si="24"/>
        <v>0.838709677419355</v>
      </c>
      <c r="P375" s="24"/>
    </row>
    <row r="376" s="105" customFormat="1" ht="17.45" customHeight="1" spans="1:16">
      <c r="A376" s="115">
        <v>372</v>
      </c>
      <c r="B376" s="72" t="s">
        <v>519</v>
      </c>
      <c r="C376" s="72" t="s">
        <v>520</v>
      </c>
      <c r="D376" s="72">
        <v>2018</v>
      </c>
      <c r="E376" s="72" t="s">
        <v>416</v>
      </c>
      <c r="F376" s="124">
        <v>8.4</v>
      </c>
      <c r="G376" s="124">
        <v>62.2616</v>
      </c>
      <c r="H376" s="124">
        <v>6.59</v>
      </c>
      <c r="I376" s="116">
        <f t="shared" si="27"/>
        <v>77.2516</v>
      </c>
      <c r="J376" s="27">
        <v>29</v>
      </c>
      <c r="K376" s="27">
        <v>32</v>
      </c>
      <c r="L376" s="126">
        <f t="shared" si="25"/>
        <v>0.90625</v>
      </c>
      <c r="M376" s="127">
        <v>53</v>
      </c>
      <c r="N376" s="27">
        <v>62</v>
      </c>
      <c r="O376" s="126">
        <f t="shared" si="24"/>
        <v>0.854838709677419</v>
      </c>
      <c r="P376" s="24"/>
    </row>
    <row r="377" s="105" customFormat="1" ht="17.45" customHeight="1" spans="1:16">
      <c r="A377" s="115">
        <v>373</v>
      </c>
      <c r="B377" s="72" t="s">
        <v>521</v>
      </c>
      <c r="C377" s="72" t="s">
        <v>522</v>
      </c>
      <c r="D377" s="72">
        <v>2018</v>
      </c>
      <c r="E377" s="72" t="s">
        <v>421</v>
      </c>
      <c r="F377" s="124">
        <v>9.6</v>
      </c>
      <c r="G377" s="124">
        <v>62.902</v>
      </c>
      <c r="H377" s="124">
        <v>4.5</v>
      </c>
      <c r="I377" s="116">
        <f t="shared" si="27"/>
        <v>77.002</v>
      </c>
      <c r="J377" s="26">
        <v>25</v>
      </c>
      <c r="K377" s="26">
        <v>30</v>
      </c>
      <c r="L377" s="126">
        <f t="shared" si="25"/>
        <v>0.833333333333333</v>
      </c>
      <c r="M377" s="127">
        <v>54</v>
      </c>
      <c r="N377" s="27">
        <v>62</v>
      </c>
      <c r="O377" s="126">
        <f t="shared" si="24"/>
        <v>0.870967741935484</v>
      </c>
      <c r="P377" s="24"/>
    </row>
    <row r="378" s="105" customFormat="1" ht="17.45" customHeight="1" spans="1:16">
      <c r="A378" s="115">
        <v>374</v>
      </c>
      <c r="B378" s="72" t="s">
        <v>523</v>
      </c>
      <c r="C378" s="72" t="s">
        <v>524</v>
      </c>
      <c r="D378" s="72">
        <v>2018</v>
      </c>
      <c r="E378" s="72" t="s">
        <v>416</v>
      </c>
      <c r="F378" s="124">
        <v>8.4</v>
      </c>
      <c r="G378" s="124">
        <v>60.882</v>
      </c>
      <c r="H378" s="124">
        <v>6.69</v>
      </c>
      <c r="I378" s="116">
        <f t="shared" si="27"/>
        <v>75.972</v>
      </c>
      <c r="J378" s="27">
        <v>30</v>
      </c>
      <c r="K378" s="27">
        <v>32</v>
      </c>
      <c r="L378" s="126">
        <f t="shared" si="25"/>
        <v>0.9375</v>
      </c>
      <c r="M378" s="127">
        <v>55</v>
      </c>
      <c r="N378" s="27">
        <v>62</v>
      </c>
      <c r="O378" s="126">
        <f t="shared" si="24"/>
        <v>0.887096774193548</v>
      </c>
      <c r="P378" s="24"/>
    </row>
    <row r="379" s="105" customFormat="1" ht="17.45" customHeight="1" spans="1:16">
      <c r="A379" s="115">
        <v>375</v>
      </c>
      <c r="B379" s="72" t="s">
        <v>525</v>
      </c>
      <c r="C379" s="72" t="s">
        <v>526</v>
      </c>
      <c r="D379" s="72">
        <v>2018</v>
      </c>
      <c r="E379" s="72" t="s">
        <v>421</v>
      </c>
      <c r="F379" s="124">
        <v>7</v>
      </c>
      <c r="G379" s="124">
        <v>64.7408</v>
      </c>
      <c r="H379" s="124">
        <v>4.2</v>
      </c>
      <c r="I379" s="116">
        <f t="shared" si="27"/>
        <v>75.9408</v>
      </c>
      <c r="J379" s="26">
        <v>26</v>
      </c>
      <c r="K379" s="26">
        <v>30</v>
      </c>
      <c r="L379" s="126">
        <f t="shared" si="25"/>
        <v>0.866666666666667</v>
      </c>
      <c r="M379" s="127">
        <v>56</v>
      </c>
      <c r="N379" s="27">
        <v>62</v>
      </c>
      <c r="O379" s="126">
        <f t="shared" si="24"/>
        <v>0.903225806451613</v>
      </c>
      <c r="P379" s="24"/>
    </row>
    <row r="380" s="105" customFormat="1" ht="17.45" customHeight="1" spans="1:16">
      <c r="A380" s="115">
        <v>376</v>
      </c>
      <c r="B380" s="72">
        <v>2016010786</v>
      </c>
      <c r="C380" s="72" t="s">
        <v>527</v>
      </c>
      <c r="D380" s="72">
        <v>2018</v>
      </c>
      <c r="E380" s="72" t="s">
        <v>416</v>
      </c>
      <c r="F380" s="124">
        <v>7.3</v>
      </c>
      <c r="G380" s="124">
        <v>62.9608</v>
      </c>
      <c r="H380" s="124">
        <v>4.15</v>
      </c>
      <c r="I380" s="116">
        <f t="shared" si="27"/>
        <v>74.4108</v>
      </c>
      <c r="J380" s="27">
        <v>31</v>
      </c>
      <c r="K380" s="27">
        <v>32</v>
      </c>
      <c r="L380" s="126">
        <f t="shared" si="25"/>
        <v>0.96875</v>
      </c>
      <c r="M380" s="127">
        <v>57</v>
      </c>
      <c r="N380" s="27">
        <v>62</v>
      </c>
      <c r="O380" s="126">
        <f t="shared" si="24"/>
        <v>0.919354838709677</v>
      </c>
      <c r="P380" s="24"/>
    </row>
    <row r="381" s="105" customFormat="1" ht="17.45" customHeight="1" spans="1:16">
      <c r="A381" s="115">
        <v>377</v>
      </c>
      <c r="B381" s="72" t="s">
        <v>528</v>
      </c>
      <c r="C381" s="72" t="s">
        <v>529</v>
      </c>
      <c r="D381" s="72">
        <v>2018</v>
      </c>
      <c r="E381" s="72" t="s">
        <v>421</v>
      </c>
      <c r="F381" s="124">
        <v>9.4</v>
      </c>
      <c r="G381" s="124">
        <v>60.5624</v>
      </c>
      <c r="H381" s="124">
        <v>4.295</v>
      </c>
      <c r="I381" s="116">
        <f t="shared" si="27"/>
        <v>74.2574</v>
      </c>
      <c r="J381" s="26">
        <v>27</v>
      </c>
      <c r="K381" s="26">
        <v>30</v>
      </c>
      <c r="L381" s="126">
        <f t="shared" si="25"/>
        <v>0.9</v>
      </c>
      <c r="M381" s="127">
        <v>58</v>
      </c>
      <c r="N381" s="27">
        <v>62</v>
      </c>
      <c r="O381" s="126">
        <f t="shared" si="24"/>
        <v>0.935483870967742</v>
      </c>
      <c r="P381" s="24"/>
    </row>
    <row r="382" s="105" customFormat="1" ht="17.45" customHeight="1" spans="1:16">
      <c r="A382" s="115">
        <v>378</v>
      </c>
      <c r="B382" s="72" t="s">
        <v>530</v>
      </c>
      <c r="C382" s="72" t="s">
        <v>531</v>
      </c>
      <c r="D382" s="72">
        <v>2018</v>
      </c>
      <c r="E382" s="72" t="s">
        <v>421</v>
      </c>
      <c r="F382" s="124">
        <v>10</v>
      </c>
      <c r="G382" s="124">
        <v>56.0592</v>
      </c>
      <c r="H382" s="124">
        <v>7.7</v>
      </c>
      <c r="I382" s="116">
        <f t="shared" si="27"/>
        <v>73.7592</v>
      </c>
      <c r="J382" s="26">
        <v>28</v>
      </c>
      <c r="K382" s="26">
        <v>30</v>
      </c>
      <c r="L382" s="126">
        <f t="shared" si="25"/>
        <v>0.933333333333333</v>
      </c>
      <c r="M382" s="127">
        <v>59</v>
      </c>
      <c r="N382" s="27">
        <v>62</v>
      </c>
      <c r="O382" s="126">
        <f t="shared" si="24"/>
        <v>0.951612903225806</v>
      </c>
      <c r="P382" s="24"/>
    </row>
    <row r="383" s="105" customFormat="1" ht="17.45" customHeight="1" spans="1:16">
      <c r="A383" s="115">
        <v>379</v>
      </c>
      <c r="B383" s="72" t="s">
        <v>532</v>
      </c>
      <c r="C383" s="72" t="s">
        <v>533</v>
      </c>
      <c r="D383" s="72">
        <v>2018</v>
      </c>
      <c r="E383" s="72" t="s">
        <v>416</v>
      </c>
      <c r="F383" s="124">
        <v>8.4</v>
      </c>
      <c r="G383" s="124">
        <v>57.9892</v>
      </c>
      <c r="H383" s="124">
        <v>4.77</v>
      </c>
      <c r="I383" s="116">
        <f t="shared" si="27"/>
        <v>71.1592</v>
      </c>
      <c r="J383" s="27">
        <v>32</v>
      </c>
      <c r="K383" s="27">
        <v>32</v>
      </c>
      <c r="L383" s="126">
        <f>100%</f>
        <v>1</v>
      </c>
      <c r="M383" s="127">
        <v>60</v>
      </c>
      <c r="N383" s="27">
        <v>62</v>
      </c>
      <c r="O383" s="126">
        <f t="shared" si="24"/>
        <v>0.967741935483871</v>
      </c>
      <c r="P383" s="24"/>
    </row>
    <row r="384" s="105" customFormat="1" ht="17.45" customHeight="1" spans="1:16">
      <c r="A384" s="115">
        <v>380</v>
      </c>
      <c r="B384" s="72" t="s">
        <v>534</v>
      </c>
      <c r="C384" s="72" t="s">
        <v>535</v>
      </c>
      <c r="D384" s="72">
        <v>2018</v>
      </c>
      <c r="E384" s="72" t="s">
        <v>421</v>
      </c>
      <c r="F384" s="124">
        <v>9.7</v>
      </c>
      <c r="G384" s="124">
        <v>48.595</v>
      </c>
      <c r="H384" s="124">
        <v>6.237</v>
      </c>
      <c r="I384" s="116">
        <f t="shared" si="27"/>
        <v>64.532</v>
      </c>
      <c r="J384" s="26">
        <v>29</v>
      </c>
      <c r="K384" s="26">
        <v>30</v>
      </c>
      <c r="L384" s="126">
        <f>J384/K384</f>
        <v>0.966666666666667</v>
      </c>
      <c r="M384" s="127">
        <v>61</v>
      </c>
      <c r="N384" s="27">
        <v>62</v>
      </c>
      <c r="O384" s="126">
        <f t="shared" si="24"/>
        <v>0.983870967741935</v>
      </c>
      <c r="P384" s="24"/>
    </row>
    <row r="385" s="105" customFormat="1" ht="17.45" customHeight="1" spans="1:16">
      <c r="A385" s="115">
        <v>381</v>
      </c>
      <c r="B385" s="72" t="s">
        <v>536</v>
      </c>
      <c r="C385" s="72" t="s">
        <v>537</v>
      </c>
      <c r="D385" s="72">
        <v>2018</v>
      </c>
      <c r="E385" s="72" t="s">
        <v>421</v>
      </c>
      <c r="F385" s="124">
        <v>9.8</v>
      </c>
      <c r="G385" s="124">
        <v>39.8704</v>
      </c>
      <c r="H385" s="124">
        <v>4.23</v>
      </c>
      <c r="I385" s="116">
        <f t="shared" si="27"/>
        <v>53.9004</v>
      </c>
      <c r="J385" s="26">
        <v>30</v>
      </c>
      <c r="K385" s="26">
        <v>30</v>
      </c>
      <c r="L385" s="126">
        <f>J385/K385</f>
        <v>1</v>
      </c>
      <c r="M385" s="127">
        <v>62</v>
      </c>
      <c r="N385" s="27">
        <v>62</v>
      </c>
      <c r="O385" s="126">
        <f t="shared" si="24"/>
        <v>1</v>
      </c>
      <c r="P385" s="24"/>
    </row>
    <row r="386" s="105" customFormat="1" ht="17.45" customHeight="1" spans="1:16">
      <c r="A386" s="115">
        <v>382</v>
      </c>
      <c r="B386" s="24">
        <v>2018011716</v>
      </c>
      <c r="C386" s="24" t="s">
        <v>538</v>
      </c>
      <c r="D386" s="72">
        <v>2018</v>
      </c>
      <c r="E386" s="24" t="s">
        <v>539</v>
      </c>
      <c r="F386" s="125">
        <v>9.4</v>
      </c>
      <c r="G386" s="125">
        <v>74.32</v>
      </c>
      <c r="H386" s="125">
        <v>7.346</v>
      </c>
      <c r="I386" s="116">
        <f t="shared" si="27"/>
        <v>91.066</v>
      </c>
      <c r="J386" s="24">
        <v>1</v>
      </c>
      <c r="K386" s="24">
        <v>31</v>
      </c>
      <c r="L386" s="126">
        <f t="shared" ref="L386:L449" si="28">IFERROR(J386/K386,"")</f>
        <v>0.032258064516129</v>
      </c>
      <c r="M386" s="127">
        <v>1</v>
      </c>
      <c r="N386" s="27">
        <v>93</v>
      </c>
      <c r="O386" s="126">
        <f t="shared" si="24"/>
        <v>0.010752688172043</v>
      </c>
      <c r="P386" s="24"/>
    </row>
    <row r="387" s="105" customFormat="1" ht="17.45" customHeight="1" spans="1:16">
      <c r="A387" s="115">
        <v>383</v>
      </c>
      <c r="B387" s="24">
        <v>2018011777</v>
      </c>
      <c r="C387" s="24" t="s">
        <v>540</v>
      </c>
      <c r="D387" s="72">
        <v>2018</v>
      </c>
      <c r="E387" s="24" t="s">
        <v>541</v>
      </c>
      <c r="F387" s="125">
        <v>10</v>
      </c>
      <c r="G387" s="125">
        <v>71.4</v>
      </c>
      <c r="H387" s="125">
        <v>7.56</v>
      </c>
      <c r="I387" s="116">
        <f t="shared" si="27"/>
        <v>88.96</v>
      </c>
      <c r="J387" s="24">
        <v>1</v>
      </c>
      <c r="K387" s="24">
        <v>31</v>
      </c>
      <c r="L387" s="126">
        <f t="shared" si="28"/>
        <v>0.032258064516129</v>
      </c>
      <c r="M387" s="127">
        <v>2</v>
      </c>
      <c r="N387" s="27">
        <v>93</v>
      </c>
      <c r="O387" s="126">
        <f t="shared" ref="O387:O418" si="29">IFERROR(M387/N387,"")</f>
        <v>0.021505376344086</v>
      </c>
      <c r="P387" s="24"/>
    </row>
    <row r="388" s="105" customFormat="1" ht="17.45" customHeight="1" spans="1:16">
      <c r="A388" s="115">
        <v>384</v>
      </c>
      <c r="B388" s="24">
        <v>2018011730</v>
      </c>
      <c r="C388" s="24" t="s">
        <v>542</v>
      </c>
      <c r="D388" s="72">
        <v>2018</v>
      </c>
      <c r="E388" s="24" t="s">
        <v>539</v>
      </c>
      <c r="F388" s="125">
        <v>10</v>
      </c>
      <c r="G388" s="125">
        <v>71.26</v>
      </c>
      <c r="H388" s="125">
        <v>7.43</v>
      </c>
      <c r="I388" s="116">
        <f t="shared" si="27"/>
        <v>88.69</v>
      </c>
      <c r="J388" s="24">
        <v>2</v>
      </c>
      <c r="K388" s="24">
        <v>31</v>
      </c>
      <c r="L388" s="126">
        <f t="shared" si="28"/>
        <v>0.0645161290322581</v>
      </c>
      <c r="M388" s="127">
        <v>3</v>
      </c>
      <c r="N388" s="27">
        <v>93</v>
      </c>
      <c r="O388" s="126">
        <f t="shared" si="29"/>
        <v>0.032258064516129</v>
      </c>
      <c r="P388" s="24"/>
    </row>
    <row r="389" s="105" customFormat="1" ht="17.45" customHeight="1" spans="1:16">
      <c r="A389" s="115">
        <v>385</v>
      </c>
      <c r="B389" s="24">
        <v>2018011735</v>
      </c>
      <c r="C389" s="24" t="s">
        <v>543</v>
      </c>
      <c r="D389" s="72">
        <v>2018</v>
      </c>
      <c r="E389" s="24" t="s">
        <v>539</v>
      </c>
      <c r="F389" s="125">
        <v>10</v>
      </c>
      <c r="G389" s="125">
        <v>71.44</v>
      </c>
      <c r="H389" s="125">
        <v>6.61</v>
      </c>
      <c r="I389" s="116">
        <f t="shared" ref="I389:I420" si="30">F389+G389+H389</f>
        <v>88.05</v>
      </c>
      <c r="J389" s="24">
        <v>3</v>
      </c>
      <c r="K389" s="24">
        <v>31</v>
      </c>
      <c r="L389" s="126">
        <f t="shared" si="28"/>
        <v>0.0967741935483871</v>
      </c>
      <c r="M389" s="127">
        <v>4</v>
      </c>
      <c r="N389" s="27">
        <v>93</v>
      </c>
      <c r="O389" s="126">
        <f t="shared" si="29"/>
        <v>0.043010752688172</v>
      </c>
      <c r="P389" s="24"/>
    </row>
    <row r="390" s="105" customFormat="1" ht="17.45" customHeight="1" spans="1:16">
      <c r="A390" s="115">
        <v>386</v>
      </c>
      <c r="B390" s="24">
        <v>2018011726</v>
      </c>
      <c r="C390" s="24" t="s">
        <v>544</v>
      </c>
      <c r="D390" s="72">
        <v>2018</v>
      </c>
      <c r="E390" s="24" t="s">
        <v>539</v>
      </c>
      <c r="F390" s="125">
        <v>10</v>
      </c>
      <c r="G390" s="125">
        <v>70.45</v>
      </c>
      <c r="H390" s="125">
        <v>6.56</v>
      </c>
      <c r="I390" s="116">
        <f t="shared" si="30"/>
        <v>87.01</v>
      </c>
      <c r="J390" s="24">
        <v>4</v>
      </c>
      <c r="K390" s="24">
        <v>31</v>
      </c>
      <c r="L390" s="126">
        <f t="shared" si="28"/>
        <v>0.129032258064516</v>
      </c>
      <c r="M390" s="127">
        <v>5</v>
      </c>
      <c r="N390" s="27">
        <v>93</v>
      </c>
      <c r="O390" s="126">
        <f t="shared" si="29"/>
        <v>0.0537634408602151</v>
      </c>
      <c r="P390" s="24"/>
    </row>
    <row r="391" s="105" customFormat="1" ht="17.45" customHeight="1" spans="1:16">
      <c r="A391" s="115">
        <v>387</v>
      </c>
      <c r="B391" s="24">
        <v>2018011727</v>
      </c>
      <c r="C391" s="24" t="s">
        <v>545</v>
      </c>
      <c r="D391" s="72">
        <v>2018</v>
      </c>
      <c r="E391" s="24" t="s">
        <v>539</v>
      </c>
      <c r="F391" s="125">
        <v>10</v>
      </c>
      <c r="G391" s="125">
        <v>70.58</v>
      </c>
      <c r="H391" s="125">
        <v>6.35</v>
      </c>
      <c r="I391" s="116">
        <f t="shared" si="30"/>
        <v>86.93</v>
      </c>
      <c r="J391" s="24">
        <v>5</v>
      </c>
      <c r="K391" s="24">
        <v>31</v>
      </c>
      <c r="L391" s="126">
        <f t="shared" si="28"/>
        <v>0.161290322580645</v>
      </c>
      <c r="M391" s="127">
        <v>6</v>
      </c>
      <c r="N391" s="27">
        <v>93</v>
      </c>
      <c r="O391" s="126">
        <f t="shared" si="29"/>
        <v>0.0645161290322581</v>
      </c>
      <c r="P391" s="24"/>
    </row>
    <row r="392" s="105" customFormat="1" ht="17.45" customHeight="1" spans="1:16">
      <c r="A392" s="115">
        <v>388</v>
      </c>
      <c r="B392" s="24">
        <v>2018011731</v>
      </c>
      <c r="C392" s="24" t="s">
        <v>546</v>
      </c>
      <c r="D392" s="72">
        <v>2018</v>
      </c>
      <c r="E392" s="24" t="s">
        <v>539</v>
      </c>
      <c r="F392" s="125">
        <v>10</v>
      </c>
      <c r="G392" s="125">
        <v>69.58</v>
      </c>
      <c r="H392" s="125">
        <v>7.27</v>
      </c>
      <c r="I392" s="116">
        <f t="shared" si="30"/>
        <v>86.85</v>
      </c>
      <c r="J392" s="24">
        <v>6</v>
      </c>
      <c r="K392" s="24">
        <v>31</v>
      </c>
      <c r="L392" s="126">
        <f t="shared" si="28"/>
        <v>0.193548387096774</v>
      </c>
      <c r="M392" s="127">
        <v>7</v>
      </c>
      <c r="N392" s="27">
        <v>93</v>
      </c>
      <c r="O392" s="126">
        <f t="shared" si="29"/>
        <v>0.0752688172043011</v>
      </c>
      <c r="P392" s="24"/>
    </row>
    <row r="393" s="105" customFormat="1" ht="17.45" customHeight="1" spans="1:16">
      <c r="A393" s="115">
        <v>389</v>
      </c>
      <c r="B393" s="24">
        <v>2018011752</v>
      </c>
      <c r="C393" s="24" t="s">
        <v>547</v>
      </c>
      <c r="D393" s="72">
        <v>2018</v>
      </c>
      <c r="E393" s="24" t="s">
        <v>548</v>
      </c>
      <c r="F393" s="125">
        <v>10</v>
      </c>
      <c r="G393" s="125">
        <v>70.8364</v>
      </c>
      <c r="H393" s="125">
        <v>5.19</v>
      </c>
      <c r="I393" s="116">
        <f t="shared" si="30"/>
        <v>86.0264</v>
      </c>
      <c r="J393" s="24">
        <v>1</v>
      </c>
      <c r="K393" s="24">
        <v>31</v>
      </c>
      <c r="L393" s="126">
        <f t="shared" si="28"/>
        <v>0.032258064516129</v>
      </c>
      <c r="M393" s="127">
        <v>8</v>
      </c>
      <c r="N393" s="27">
        <v>93</v>
      </c>
      <c r="O393" s="126">
        <f t="shared" si="29"/>
        <v>0.0860215053763441</v>
      </c>
      <c r="P393" s="24"/>
    </row>
    <row r="394" s="105" customFormat="1" ht="17.45" customHeight="1" spans="1:16">
      <c r="A394" s="115">
        <v>390</v>
      </c>
      <c r="B394" s="24">
        <v>2018011715</v>
      </c>
      <c r="C394" s="24" t="s">
        <v>549</v>
      </c>
      <c r="D394" s="72">
        <v>2018</v>
      </c>
      <c r="E394" s="24" t="s">
        <v>539</v>
      </c>
      <c r="F394" s="125">
        <v>10</v>
      </c>
      <c r="G394" s="125">
        <v>69.44</v>
      </c>
      <c r="H394" s="125">
        <v>6.1835</v>
      </c>
      <c r="I394" s="116">
        <f t="shared" si="30"/>
        <v>85.6235</v>
      </c>
      <c r="J394" s="24">
        <v>7</v>
      </c>
      <c r="K394" s="24">
        <v>31</v>
      </c>
      <c r="L394" s="126">
        <f t="shared" si="28"/>
        <v>0.225806451612903</v>
      </c>
      <c r="M394" s="127">
        <v>9</v>
      </c>
      <c r="N394" s="27">
        <v>93</v>
      </c>
      <c r="O394" s="126">
        <f t="shared" si="29"/>
        <v>0.0967741935483871</v>
      </c>
      <c r="P394" s="24"/>
    </row>
    <row r="395" s="105" customFormat="1" ht="17.45" customHeight="1" spans="1:16">
      <c r="A395" s="115">
        <v>391</v>
      </c>
      <c r="B395" s="24">
        <v>2018011786</v>
      </c>
      <c r="C395" s="24" t="s">
        <v>550</v>
      </c>
      <c r="D395" s="72">
        <v>2018</v>
      </c>
      <c r="E395" s="24" t="s">
        <v>541</v>
      </c>
      <c r="F395" s="125">
        <v>9.3</v>
      </c>
      <c r="G395" s="125">
        <v>69.9</v>
      </c>
      <c r="H395" s="125">
        <v>6.29</v>
      </c>
      <c r="I395" s="116">
        <f t="shared" si="30"/>
        <v>85.49</v>
      </c>
      <c r="J395" s="24">
        <v>2</v>
      </c>
      <c r="K395" s="24">
        <v>31</v>
      </c>
      <c r="L395" s="126">
        <f t="shared" si="28"/>
        <v>0.0645161290322581</v>
      </c>
      <c r="M395" s="127">
        <v>10</v>
      </c>
      <c r="N395" s="27">
        <v>93</v>
      </c>
      <c r="O395" s="126">
        <f t="shared" si="29"/>
        <v>0.10752688172043</v>
      </c>
      <c r="P395" s="24"/>
    </row>
    <row r="396" s="105" customFormat="1" ht="17.45" customHeight="1" spans="1:16">
      <c r="A396" s="115">
        <v>392</v>
      </c>
      <c r="B396" s="24">
        <v>2017011323</v>
      </c>
      <c r="C396" s="24" t="s">
        <v>551</v>
      </c>
      <c r="D396" s="72">
        <v>2018</v>
      </c>
      <c r="E396" s="24" t="s">
        <v>539</v>
      </c>
      <c r="F396" s="125">
        <v>8.6</v>
      </c>
      <c r="G396" s="125">
        <v>72.29</v>
      </c>
      <c r="H396" s="125">
        <v>4.438</v>
      </c>
      <c r="I396" s="116">
        <f t="shared" si="30"/>
        <v>85.328</v>
      </c>
      <c r="J396" s="24">
        <v>8</v>
      </c>
      <c r="K396" s="24">
        <v>31</v>
      </c>
      <c r="L396" s="126">
        <f t="shared" si="28"/>
        <v>0.258064516129032</v>
      </c>
      <c r="M396" s="127">
        <v>11</v>
      </c>
      <c r="N396" s="27">
        <v>93</v>
      </c>
      <c r="O396" s="126">
        <f t="shared" si="29"/>
        <v>0.118279569892473</v>
      </c>
      <c r="P396" s="24"/>
    </row>
    <row r="397" s="105" customFormat="1" ht="17.45" customHeight="1" spans="1:16">
      <c r="A397" s="115">
        <v>393</v>
      </c>
      <c r="B397" s="24">
        <v>2018011724</v>
      </c>
      <c r="C397" s="24" t="s">
        <v>552</v>
      </c>
      <c r="D397" s="72">
        <v>2018</v>
      </c>
      <c r="E397" s="24" t="s">
        <v>539</v>
      </c>
      <c r="F397" s="125">
        <v>8.9</v>
      </c>
      <c r="G397" s="125">
        <v>70.77</v>
      </c>
      <c r="H397" s="125">
        <v>5.46</v>
      </c>
      <c r="I397" s="116">
        <f t="shared" si="30"/>
        <v>85.13</v>
      </c>
      <c r="J397" s="24">
        <v>9</v>
      </c>
      <c r="K397" s="24">
        <v>31</v>
      </c>
      <c r="L397" s="126">
        <f t="shared" si="28"/>
        <v>0.290322580645161</v>
      </c>
      <c r="M397" s="127">
        <v>12</v>
      </c>
      <c r="N397" s="27">
        <v>93</v>
      </c>
      <c r="O397" s="126">
        <f t="shared" si="29"/>
        <v>0.129032258064516</v>
      </c>
      <c r="P397" s="24"/>
    </row>
    <row r="398" s="105" customFormat="1" ht="17.45" customHeight="1" spans="1:16">
      <c r="A398" s="115">
        <v>394</v>
      </c>
      <c r="B398" s="24">
        <v>2018011667</v>
      </c>
      <c r="C398" s="24" t="s">
        <v>553</v>
      </c>
      <c r="D398" s="72">
        <v>2018</v>
      </c>
      <c r="E398" s="24" t="s">
        <v>539</v>
      </c>
      <c r="F398" s="125">
        <v>9.9</v>
      </c>
      <c r="G398" s="125">
        <v>68.26</v>
      </c>
      <c r="H398" s="125">
        <v>6.74</v>
      </c>
      <c r="I398" s="116">
        <f t="shared" si="30"/>
        <v>84.9</v>
      </c>
      <c r="J398" s="24">
        <v>10</v>
      </c>
      <c r="K398" s="24">
        <v>31</v>
      </c>
      <c r="L398" s="126">
        <f t="shared" si="28"/>
        <v>0.32258064516129</v>
      </c>
      <c r="M398" s="127">
        <v>13</v>
      </c>
      <c r="N398" s="27">
        <v>93</v>
      </c>
      <c r="O398" s="126">
        <f t="shared" si="29"/>
        <v>0.139784946236559</v>
      </c>
      <c r="P398" s="24"/>
    </row>
    <row r="399" s="105" customFormat="1" ht="17.45" customHeight="1" spans="1:16">
      <c r="A399" s="115">
        <v>395</v>
      </c>
      <c r="B399" s="24">
        <v>2018011725</v>
      </c>
      <c r="C399" s="24" t="s">
        <v>554</v>
      </c>
      <c r="D399" s="72">
        <v>2018</v>
      </c>
      <c r="E399" s="24" t="s">
        <v>539</v>
      </c>
      <c r="F399" s="125">
        <v>9.5</v>
      </c>
      <c r="G399" s="125">
        <v>69.15</v>
      </c>
      <c r="H399" s="125">
        <v>6.17</v>
      </c>
      <c r="I399" s="116">
        <f t="shared" si="30"/>
        <v>84.82</v>
      </c>
      <c r="J399" s="24">
        <v>11</v>
      </c>
      <c r="K399" s="24">
        <v>31</v>
      </c>
      <c r="L399" s="126">
        <f t="shared" si="28"/>
        <v>0.354838709677419</v>
      </c>
      <c r="M399" s="127">
        <v>14</v>
      </c>
      <c r="N399" s="27">
        <v>93</v>
      </c>
      <c r="O399" s="126">
        <f t="shared" si="29"/>
        <v>0.150537634408602</v>
      </c>
      <c r="P399" s="24"/>
    </row>
    <row r="400" s="105" customFormat="1" ht="17.45" customHeight="1" spans="1:16">
      <c r="A400" s="115">
        <v>396</v>
      </c>
      <c r="B400" s="24">
        <v>2018011767</v>
      </c>
      <c r="C400" s="24" t="s">
        <v>555</v>
      </c>
      <c r="D400" s="72">
        <v>2018</v>
      </c>
      <c r="E400" s="24" t="s">
        <v>541</v>
      </c>
      <c r="F400" s="125">
        <v>8.3</v>
      </c>
      <c r="G400" s="125">
        <v>69.56</v>
      </c>
      <c r="H400" s="125">
        <v>6.94</v>
      </c>
      <c r="I400" s="116">
        <f t="shared" si="30"/>
        <v>84.8</v>
      </c>
      <c r="J400" s="24">
        <v>3</v>
      </c>
      <c r="K400" s="24">
        <v>31</v>
      </c>
      <c r="L400" s="126">
        <f t="shared" si="28"/>
        <v>0.0967741935483871</v>
      </c>
      <c r="M400" s="127">
        <v>15</v>
      </c>
      <c r="N400" s="27">
        <v>93</v>
      </c>
      <c r="O400" s="126">
        <f t="shared" si="29"/>
        <v>0.161290322580645</v>
      </c>
      <c r="P400" s="24"/>
    </row>
    <row r="401" s="105" customFormat="1" ht="17.45" customHeight="1" spans="1:16">
      <c r="A401" s="115">
        <v>397</v>
      </c>
      <c r="B401" s="24">
        <v>2018011721</v>
      </c>
      <c r="C401" s="24" t="s">
        <v>556</v>
      </c>
      <c r="D401" s="72">
        <v>2018</v>
      </c>
      <c r="E401" s="24" t="s">
        <v>539</v>
      </c>
      <c r="F401" s="125">
        <v>8.5</v>
      </c>
      <c r="G401" s="125">
        <v>70.3</v>
      </c>
      <c r="H401" s="125">
        <v>5.709</v>
      </c>
      <c r="I401" s="116">
        <f t="shared" si="30"/>
        <v>84.509</v>
      </c>
      <c r="J401" s="24">
        <v>12</v>
      </c>
      <c r="K401" s="24">
        <v>31</v>
      </c>
      <c r="L401" s="126">
        <f t="shared" si="28"/>
        <v>0.387096774193548</v>
      </c>
      <c r="M401" s="127">
        <v>16</v>
      </c>
      <c r="N401" s="27">
        <v>93</v>
      </c>
      <c r="O401" s="126">
        <f t="shared" si="29"/>
        <v>0.172043010752688</v>
      </c>
      <c r="P401" s="24"/>
    </row>
    <row r="402" s="105" customFormat="1" ht="17.45" customHeight="1" spans="1:16">
      <c r="A402" s="115">
        <v>398</v>
      </c>
      <c r="B402" s="24">
        <v>2018011774</v>
      </c>
      <c r="C402" s="24" t="s">
        <v>557</v>
      </c>
      <c r="D402" s="72">
        <v>2018</v>
      </c>
      <c r="E402" s="24" t="s">
        <v>541</v>
      </c>
      <c r="F402" s="125">
        <v>10</v>
      </c>
      <c r="G402" s="125">
        <v>67.2</v>
      </c>
      <c r="H402" s="125">
        <v>7.03</v>
      </c>
      <c r="I402" s="116">
        <f t="shared" si="30"/>
        <v>84.23</v>
      </c>
      <c r="J402" s="24">
        <v>4</v>
      </c>
      <c r="K402" s="24">
        <v>31</v>
      </c>
      <c r="L402" s="126">
        <f t="shared" si="28"/>
        <v>0.129032258064516</v>
      </c>
      <c r="M402" s="127">
        <v>17</v>
      </c>
      <c r="N402" s="27">
        <v>93</v>
      </c>
      <c r="O402" s="126">
        <f t="shared" si="29"/>
        <v>0.182795698924731</v>
      </c>
      <c r="P402" s="24"/>
    </row>
    <row r="403" s="105" customFormat="1" ht="17.45" customHeight="1" spans="1:16">
      <c r="A403" s="115">
        <v>399</v>
      </c>
      <c r="B403" s="24">
        <v>2018011707</v>
      </c>
      <c r="C403" s="24" t="s">
        <v>558</v>
      </c>
      <c r="D403" s="72">
        <v>2018</v>
      </c>
      <c r="E403" s="24" t="s">
        <v>539</v>
      </c>
      <c r="F403" s="125">
        <v>9.36</v>
      </c>
      <c r="G403" s="125">
        <v>67.84</v>
      </c>
      <c r="H403" s="125">
        <v>6.98</v>
      </c>
      <c r="I403" s="116">
        <f t="shared" si="30"/>
        <v>84.18</v>
      </c>
      <c r="J403" s="24">
        <v>13</v>
      </c>
      <c r="K403" s="24">
        <v>31</v>
      </c>
      <c r="L403" s="126">
        <f t="shared" si="28"/>
        <v>0.419354838709677</v>
      </c>
      <c r="M403" s="127">
        <v>18</v>
      </c>
      <c r="N403" s="27">
        <v>93</v>
      </c>
      <c r="O403" s="126">
        <f t="shared" si="29"/>
        <v>0.193548387096774</v>
      </c>
      <c r="P403" s="24"/>
    </row>
    <row r="404" s="105" customFormat="1" ht="17.45" customHeight="1" spans="1:16">
      <c r="A404" s="115">
        <v>400</v>
      </c>
      <c r="B404" s="24">
        <v>2018011773</v>
      </c>
      <c r="C404" s="24" t="s">
        <v>559</v>
      </c>
      <c r="D404" s="72">
        <v>2018</v>
      </c>
      <c r="E404" s="24" t="s">
        <v>541</v>
      </c>
      <c r="F404" s="125">
        <v>9.7</v>
      </c>
      <c r="G404" s="125">
        <v>68.03</v>
      </c>
      <c r="H404" s="125">
        <v>5.96</v>
      </c>
      <c r="I404" s="116">
        <f t="shared" si="30"/>
        <v>83.69</v>
      </c>
      <c r="J404" s="24">
        <v>5</v>
      </c>
      <c r="K404" s="24">
        <v>31</v>
      </c>
      <c r="L404" s="126">
        <f t="shared" si="28"/>
        <v>0.161290322580645</v>
      </c>
      <c r="M404" s="127">
        <v>19</v>
      </c>
      <c r="N404" s="27">
        <v>93</v>
      </c>
      <c r="O404" s="126">
        <f t="shared" si="29"/>
        <v>0.204301075268817</v>
      </c>
      <c r="P404" s="24"/>
    </row>
    <row r="405" s="105" customFormat="1" ht="17.45" customHeight="1" spans="1:16">
      <c r="A405" s="115">
        <v>401</v>
      </c>
      <c r="B405" s="24">
        <v>2018011743</v>
      </c>
      <c r="C405" s="24" t="s">
        <v>560</v>
      </c>
      <c r="D405" s="72">
        <v>2018</v>
      </c>
      <c r="E405" s="24" t="s">
        <v>548</v>
      </c>
      <c r="F405" s="125">
        <v>10</v>
      </c>
      <c r="G405" s="125">
        <v>67.6944</v>
      </c>
      <c r="H405" s="125">
        <v>5.81</v>
      </c>
      <c r="I405" s="116">
        <f t="shared" si="30"/>
        <v>83.5044</v>
      </c>
      <c r="J405" s="24">
        <v>2</v>
      </c>
      <c r="K405" s="24">
        <v>31</v>
      </c>
      <c r="L405" s="126">
        <f t="shared" si="28"/>
        <v>0.0645161290322581</v>
      </c>
      <c r="M405" s="127">
        <v>20</v>
      </c>
      <c r="N405" s="27">
        <v>93</v>
      </c>
      <c r="O405" s="126">
        <f t="shared" si="29"/>
        <v>0.21505376344086</v>
      </c>
      <c r="P405" s="24"/>
    </row>
    <row r="406" s="105" customFormat="1" ht="17.45" customHeight="1" spans="1:16">
      <c r="A406" s="115">
        <v>402</v>
      </c>
      <c r="B406" s="24">
        <v>2018011753</v>
      </c>
      <c r="C406" s="24" t="s">
        <v>561</v>
      </c>
      <c r="D406" s="72">
        <v>2018</v>
      </c>
      <c r="E406" s="24" t="s">
        <v>548</v>
      </c>
      <c r="F406" s="125">
        <v>9</v>
      </c>
      <c r="G406" s="125">
        <v>67.5812</v>
      </c>
      <c r="H406" s="125">
        <v>6.52</v>
      </c>
      <c r="I406" s="116">
        <f t="shared" si="30"/>
        <v>83.1012</v>
      </c>
      <c r="J406" s="24">
        <v>3</v>
      </c>
      <c r="K406" s="24">
        <v>31</v>
      </c>
      <c r="L406" s="126">
        <f t="shared" si="28"/>
        <v>0.0967741935483871</v>
      </c>
      <c r="M406" s="127">
        <v>21</v>
      </c>
      <c r="N406" s="27">
        <v>93</v>
      </c>
      <c r="O406" s="126">
        <f t="shared" si="29"/>
        <v>0.225806451612903</v>
      </c>
      <c r="P406" s="24"/>
    </row>
    <row r="407" s="105" customFormat="1" ht="17.45" customHeight="1" spans="1:16">
      <c r="A407" s="115">
        <v>403</v>
      </c>
      <c r="B407" s="24">
        <v>2018011772</v>
      </c>
      <c r="C407" s="24" t="s">
        <v>562</v>
      </c>
      <c r="D407" s="72">
        <v>2018</v>
      </c>
      <c r="E407" s="24" t="s">
        <v>541</v>
      </c>
      <c r="F407" s="125">
        <v>8.9</v>
      </c>
      <c r="G407" s="125">
        <v>66.76</v>
      </c>
      <c r="H407" s="125">
        <v>7.34</v>
      </c>
      <c r="I407" s="116">
        <f t="shared" si="30"/>
        <v>83</v>
      </c>
      <c r="J407" s="24">
        <v>6</v>
      </c>
      <c r="K407" s="24">
        <v>31</v>
      </c>
      <c r="L407" s="126">
        <f t="shared" si="28"/>
        <v>0.193548387096774</v>
      </c>
      <c r="M407" s="127">
        <v>22</v>
      </c>
      <c r="N407" s="27">
        <v>93</v>
      </c>
      <c r="O407" s="126">
        <f t="shared" si="29"/>
        <v>0.236559139784946</v>
      </c>
      <c r="P407" s="24"/>
    </row>
    <row r="408" s="105" customFormat="1" ht="17.45" customHeight="1" spans="1:16">
      <c r="A408" s="115">
        <v>404</v>
      </c>
      <c r="B408" s="24">
        <v>2018011790</v>
      </c>
      <c r="C408" s="24" t="s">
        <v>563</v>
      </c>
      <c r="D408" s="72">
        <v>2018</v>
      </c>
      <c r="E408" s="24" t="s">
        <v>541</v>
      </c>
      <c r="F408" s="125">
        <v>8.2</v>
      </c>
      <c r="G408" s="125">
        <v>69.11</v>
      </c>
      <c r="H408" s="125">
        <v>4.96</v>
      </c>
      <c r="I408" s="116">
        <f t="shared" si="30"/>
        <v>82.27</v>
      </c>
      <c r="J408" s="24">
        <v>7</v>
      </c>
      <c r="K408" s="24">
        <v>31</v>
      </c>
      <c r="L408" s="126">
        <f t="shared" si="28"/>
        <v>0.225806451612903</v>
      </c>
      <c r="M408" s="127">
        <v>23</v>
      </c>
      <c r="N408" s="27">
        <v>93</v>
      </c>
      <c r="O408" s="126">
        <f t="shared" si="29"/>
        <v>0.247311827956989</v>
      </c>
      <c r="P408" s="24"/>
    </row>
    <row r="409" s="105" customFormat="1" ht="17.45" customHeight="1" spans="1:16">
      <c r="A409" s="115">
        <v>405</v>
      </c>
      <c r="B409" s="24">
        <v>2018011746</v>
      </c>
      <c r="C409" s="24" t="s">
        <v>564</v>
      </c>
      <c r="D409" s="72">
        <v>2018</v>
      </c>
      <c r="E409" s="24" t="s">
        <v>548</v>
      </c>
      <c r="F409" s="125">
        <v>9.2</v>
      </c>
      <c r="G409" s="125">
        <v>66.4064</v>
      </c>
      <c r="H409" s="125">
        <v>6.65</v>
      </c>
      <c r="I409" s="116">
        <f t="shared" si="30"/>
        <v>82.2564</v>
      </c>
      <c r="J409" s="24">
        <v>4</v>
      </c>
      <c r="K409" s="24">
        <v>31</v>
      </c>
      <c r="L409" s="126">
        <f t="shared" si="28"/>
        <v>0.129032258064516</v>
      </c>
      <c r="M409" s="127">
        <v>24</v>
      </c>
      <c r="N409" s="27">
        <v>93</v>
      </c>
      <c r="O409" s="126">
        <f t="shared" si="29"/>
        <v>0.258064516129032</v>
      </c>
      <c r="P409" s="24"/>
    </row>
    <row r="410" s="105" customFormat="1" ht="17.45" customHeight="1" spans="1:16">
      <c r="A410" s="115">
        <v>406</v>
      </c>
      <c r="B410" s="24">
        <v>2018011761</v>
      </c>
      <c r="C410" s="24" t="s">
        <v>565</v>
      </c>
      <c r="D410" s="72">
        <v>2018</v>
      </c>
      <c r="E410" s="24" t="s">
        <v>548</v>
      </c>
      <c r="F410" s="125">
        <v>9.54</v>
      </c>
      <c r="G410" s="125">
        <v>67.4</v>
      </c>
      <c r="H410" s="125">
        <v>5.06</v>
      </c>
      <c r="I410" s="116">
        <f t="shared" si="30"/>
        <v>82</v>
      </c>
      <c r="J410" s="24">
        <v>5</v>
      </c>
      <c r="K410" s="24">
        <v>31</v>
      </c>
      <c r="L410" s="126">
        <f t="shared" si="28"/>
        <v>0.161290322580645</v>
      </c>
      <c r="M410" s="127">
        <v>25</v>
      </c>
      <c r="N410" s="27">
        <v>93</v>
      </c>
      <c r="O410" s="126">
        <f t="shared" si="29"/>
        <v>0.268817204301075</v>
      </c>
      <c r="P410" s="24"/>
    </row>
    <row r="411" s="105" customFormat="1" ht="17.45" customHeight="1" spans="1:16">
      <c r="A411" s="115">
        <v>407</v>
      </c>
      <c r="B411" s="24">
        <v>2018011764</v>
      </c>
      <c r="C411" s="24" t="s">
        <v>566</v>
      </c>
      <c r="D411" s="72">
        <v>2018</v>
      </c>
      <c r="E411" s="24" t="s">
        <v>548</v>
      </c>
      <c r="F411" s="125">
        <v>8.6</v>
      </c>
      <c r="G411" s="125">
        <v>68.228</v>
      </c>
      <c r="H411" s="125">
        <v>4.87</v>
      </c>
      <c r="I411" s="116">
        <f t="shared" si="30"/>
        <v>81.698</v>
      </c>
      <c r="J411" s="24">
        <v>6</v>
      </c>
      <c r="K411" s="24">
        <v>31</v>
      </c>
      <c r="L411" s="126">
        <f t="shared" si="28"/>
        <v>0.193548387096774</v>
      </c>
      <c r="M411" s="127">
        <v>26</v>
      </c>
      <c r="N411" s="27">
        <v>93</v>
      </c>
      <c r="O411" s="126">
        <f t="shared" si="29"/>
        <v>0.279569892473118</v>
      </c>
      <c r="P411" s="24"/>
    </row>
    <row r="412" s="105" customFormat="1" ht="17.45" customHeight="1" spans="1:16">
      <c r="A412" s="115">
        <v>408</v>
      </c>
      <c r="B412" s="24">
        <v>2018011736</v>
      </c>
      <c r="C412" s="24" t="s">
        <v>567</v>
      </c>
      <c r="D412" s="72">
        <v>2018</v>
      </c>
      <c r="E412" s="24" t="s">
        <v>548</v>
      </c>
      <c r="F412" s="125">
        <v>8.6</v>
      </c>
      <c r="G412" s="125">
        <v>67.6076</v>
      </c>
      <c r="H412" s="125">
        <v>5.24</v>
      </c>
      <c r="I412" s="116">
        <f t="shared" si="30"/>
        <v>81.4476</v>
      </c>
      <c r="J412" s="24">
        <v>7</v>
      </c>
      <c r="K412" s="24">
        <v>31</v>
      </c>
      <c r="L412" s="126">
        <f t="shared" si="28"/>
        <v>0.225806451612903</v>
      </c>
      <c r="M412" s="127">
        <v>27</v>
      </c>
      <c r="N412" s="27">
        <v>93</v>
      </c>
      <c r="O412" s="126">
        <f t="shared" si="29"/>
        <v>0.290322580645161</v>
      </c>
      <c r="P412" s="24"/>
    </row>
    <row r="413" s="105" customFormat="1" ht="17.45" customHeight="1" spans="1:16">
      <c r="A413" s="115">
        <v>409</v>
      </c>
      <c r="B413" s="24">
        <v>2018011733</v>
      </c>
      <c r="C413" s="24" t="s">
        <v>568</v>
      </c>
      <c r="D413" s="72">
        <v>2018</v>
      </c>
      <c r="E413" s="24" t="s">
        <v>539</v>
      </c>
      <c r="F413" s="125">
        <v>8.5</v>
      </c>
      <c r="G413" s="125">
        <v>67.9</v>
      </c>
      <c r="H413" s="125">
        <v>4.96</v>
      </c>
      <c r="I413" s="116">
        <f t="shared" si="30"/>
        <v>81.36</v>
      </c>
      <c r="J413" s="24">
        <v>14</v>
      </c>
      <c r="K413" s="24">
        <v>31</v>
      </c>
      <c r="L413" s="126">
        <f t="shared" si="28"/>
        <v>0.451612903225806</v>
      </c>
      <c r="M413" s="127">
        <v>28</v>
      </c>
      <c r="N413" s="27">
        <v>93</v>
      </c>
      <c r="O413" s="126">
        <f t="shared" si="29"/>
        <v>0.301075268817204</v>
      </c>
      <c r="P413" s="24"/>
    </row>
    <row r="414" s="105" customFormat="1" ht="17.45" customHeight="1" spans="1:16">
      <c r="A414" s="115">
        <v>410</v>
      </c>
      <c r="B414" s="24">
        <v>2018011757</v>
      </c>
      <c r="C414" s="24" t="s">
        <v>569</v>
      </c>
      <c r="D414" s="72">
        <v>2018</v>
      </c>
      <c r="E414" s="24" t="s">
        <v>548</v>
      </c>
      <c r="F414" s="125" t="s">
        <v>570</v>
      </c>
      <c r="G414" s="125">
        <v>66.4152</v>
      </c>
      <c r="H414" s="125" t="s">
        <v>571</v>
      </c>
      <c r="I414" s="116">
        <f t="shared" si="30"/>
        <v>81.3452</v>
      </c>
      <c r="J414" s="24">
        <v>8</v>
      </c>
      <c r="K414" s="24">
        <v>31</v>
      </c>
      <c r="L414" s="126">
        <f t="shared" si="28"/>
        <v>0.258064516129032</v>
      </c>
      <c r="M414" s="127">
        <v>29</v>
      </c>
      <c r="N414" s="27">
        <v>93</v>
      </c>
      <c r="O414" s="126">
        <f t="shared" si="29"/>
        <v>0.311827956989247</v>
      </c>
      <c r="P414" s="24"/>
    </row>
    <row r="415" s="105" customFormat="1" ht="17.45" customHeight="1" spans="1:16">
      <c r="A415" s="115">
        <v>411</v>
      </c>
      <c r="B415" s="24">
        <v>2018011710</v>
      </c>
      <c r="C415" s="24" t="s">
        <v>572</v>
      </c>
      <c r="D415" s="72">
        <v>2018</v>
      </c>
      <c r="E415" s="24" t="s">
        <v>539</v>
      </c>
      <c r="F415" s="125">
        <v>9.02</v>
      </c>
      <c r="G415" s="125">
        <v>64.54</v>
      </c>
      <c r="H415" s="125">
        <v>7.43</v>
      </c>
      <c r="I415" s="116">
        <f t="shared" si="30"/>
        <v>80.99</v>
      </c>
      <c r="J415" s="24">
        <v>15</v>
      </c>
      <c r="K415" s="24">
        <v>31</v>
      </c>
      <c r="L415" s="126">
        <f t="shared" si="28"/>
        <v>0.483870967741935</v>
      </c>
      <c r="M415" s="127">
        <v>30</v>
      </c>
      <c r="N415" s="27">
        <v>93</v>
      </c>
      <c r="O415" s="126">
        <f t="shared" si="29"/>
        <v>0.32258064516129</v>
      </c>
      <c r="P415" s="24"/>
    </row>
    <row r="416" s="105" customFormat="1" ht="17.45" customHeight="1" spans="1:16">
      <c r="A416" s="115">
        <v>412</v>
      </c>
      <c r="B416" s="24">
        <v>2018011706</v>
      </c>
      <c r="C416" s="24" t="s">
        <v>573</v>
      </c>
      <c r="D416" s="72">
        <v>2018</v>
      </c>
      <c r="E416" s="24" t="s">
        <v>539</v>
      </c>
      <c r="F416" s="125">
        <v>9.6</v>
      </c>
      <c r="G416" s="125">
        <v>63.78</v>
      </c>
      <c r="H416" s="125">
        <v>7.58</v>
      </c>
      <c r="I416" s="116">
        <f t="shared" si="30"/>
        <v>80.96</v>
      </c>
      <c r="J416" s="24">
        <v>16</v>
      </c>
      <c r="K416" s="24">
        <v>31</v>
      </c>
      <c r="L416" s="126">
        <f t="shared" si="28"/>
        <v>0.516129032258065</v>
      </c>
      <c r="M416" s="127">
        <v>31</v>
      </c>
      <c r="N416" s="27">
        <v>93</v>
      </c>
      <c r="O416" s="126">
        <f t="shared" si="29"/>
        <v>0.333333333333333</v>
      </c>
      <c r="P416" s="24"/>
    </row>
    <row r="417" s="105" customFormat="1" ht="17.45" customHeight="1" spans="1:16">
      <c r="A417" s="115">
        <v>413</v>
      </c>
      <c r="B417" s="24">
        <v>2018011751</v>
      </c>
      <c r="C417" s="24" t="s">
        <v>574</v>
      </c>
      <c r="D417" s="72">
        <v>2018</v>
      </c>
      <c r="E417" s="24" t="s">
        <v>548</v>
      </c>
      <c r="F417" s="125">
        <v>8.7</v>
      </c>
      <c r="G417" s="125">
        <v>63.838</v>
      </c>
      <c r="H417" s="125">
        <v>7.6</v>
      </c>
      <c r="I417" s="116">
        <f t="shared" si="30"/>
        <v>80.138</v>
      </c>
      <c r="J417" s="24">
        <v>9</v>
      </c>
      <c r="K417" s="24">
        <v>31</v>
      </c>
      <c r="L417" s="126">
        <f t="shared" si="28"/>
        <v>0.290322580645161</v>
      </c>
      <c r="M417" s="127">
        <v>32</v>
      </c>
      <c r="N417" s="27">
        <v>93</v>
      </c>
      <c r="O417" s="126">
        <f t="shared" si="29"/>
        <v>0.344086021505376</v>
      </c>
      <c r="P417" s="24"/>
    </row>
    <row r="418" s="105" customFormat="1" ht="17.45" customHeight="1" spans="1:16">
      <c r="A418" s="115">
        <v>414</v>
      </c>
      <c r="B418" s="24">
        <v>2018011723</v>
      </c>
      <c r="C418" s="24" t="s">
        <v>575</v>
      </c>
      <c r="D418" s="72">
        <v>2018</v>
      </c>
      <c r="E418" s="24" t="s">
        <v>539</v>
      </c>
      <c r="F418" s="125">
        <v>8.6</v>
      </c>
      <c r="G418" s="125">
        <v>65.76</v>
      </c>
      <c r="H418" s="125">
        <v>5.73</v>
      </c>
      <c r="I418" s="116">
        <f t="shared" si="30"/>
        <v>80.09</v>
      </c>
      <c r="J418" s="24">
        <v>17</v>
      </c>
      <c r="K418" s="24">
        <v>31</v>
      </c>
      <c r="L418" s="126">
        <f t="shared" si="28"/>
        <v>0.548387096774194</v>
      </c>
      <c r="M418" s="127">
        <v>33</v>
      </c>
      <c r="N418" s="27">
        <v>93</v>
      </c>
      <c r="O418" s="126">
        <f t="shared" si="29"/>
        <v>0.354838709677419</v>
      </c>
      <c r="P418" s="24"/>
    </row>
    <row r="419" s="105" customFormat="1" ht="17.45" customHeight="1" spans="1:16">
      <c r="A419" s="115">
        <v>415</v>
      </c>
      <c r="B419" s="24">
        <v>2018011783</v>
      </c>
      <c r="C419" s="24" t="s">
        <v>576</v>
      </c>
      <c r="D419" s="72">
        <v>2018</v>
      </c>
      <c r="E419" s="24" t="s">
        <v>541</v>
      </c>
      <c r="F419" s="125">
        <v>8.3</v>
      </c>
      <c r="G419" s="125">
        <v>66.25</v>
      </c>
      <c r="H419" s="125">
        <v>5.38</v>
      </c>
      <c r="I419" s="116">
        <f t="shared" si="30"/>
        <v>79.93</v>
      </c>
      <c r="J419" s="24">
        <v>8</v>
      </c>
      <c r="K419" s="24">
        <v>31</v>
      </c>
      <c r="L419" s="126">
        <f t="shared" si="28"/>
        <v>0.258064516129032</v>
      </c>
      <c r="M419" s="127">
        <v>34</v>
      </c>
      <c r="N419" s="27">
        <v>93</v>
      </c>
      <c r="O419" s="126">
        <f t="shared" ref="O419:O450" si="31">IFERROR(M419/N419,"")</f>
        <v>0.365591397849462</v>
      </c>
      <c r="P419" s="24"/>
    </row>
    <row r="420" s="105" customFormat="1" ht="17.45" customHeight="1" spans="1:16">
      <c r="A420" s="115">
        <v>416</v>
      </c>
      <c r="B420" s="24">
        <v>2018011720</v>
      </c>
      <c r="C420" s="24" t="s">
        <v>577</v>
      </c>
      <c r="D420" s="72">
        <v>2018</v>
      </c>
      <c r="E420" s="24" t="s">
        <v>539</v>
      </c>
      <c r="F420" s="125">
        <v>8.3</v>
      </c>
      <c r="G420" s="125">
        <v>65.98</v>
      </c>
      <c r="H420" s="125">
        <v>5.515</v>
      </c>
      <c r="I420" s="116">
        <f t="shared" si="30"/>
        <v>79.795</v>
      </c>
      <c r="J420" s="24">
        <v>18</v>
      </c>
      <c r="K420" s="24">
        <v>31</v>
      </c>
      <c r="L420" s="126">
        <f t="shared" si="28"/>
        <v>0.580645161290323</v>
      </c>
      <c r="M420" s="127">
        <v>35</v>
      </c>
      <c r="N420" s="27">
        <v>93</v>
      </c>
      <c r="O420" s="126">
        <f t="shared" si="31"/>
        <v>0.376344086021505</v>
      </c>
      <c r="P420" s="24"/>
    </row>
    <row r="421" s="105" customFormat="1" ht="17.45" customHeight="1" spans="1:16">
      <c r="A421" s="115">
        <v>417</v>
      </c>
      <c r="B421" s="24">
        <v>2018011711</v>
      </c>
      <c r="C421" s="24" t="s">
        <v>578</v>
      </c>
      <c r="D421" s="72">
        <v>2018</v>
      </c>
      <c r="E421" s="24" t="s">
        <v>539</v>
      </c>
      <c r="F421" s="125">
        <v>8.5</v>
      </c>
      <c r="G421" s="125">
        <v>63.48</v>
      </c>
      <c r="H421" s="125">
        <v>7.73</v>
      </c>
      <c r="I421" s="116">
        <f t="shared" ref="I421:I452" si="32">F421+G421+H421</f>
        <v>79.71</v>
      </c>
      <c r="J421" s="24">
        <v>19</v>
      </c>
      <c r="K421" s="24">
        <v>31</v>
      </c>
      <c r="L421" s="126">
        <f t="shared" si="28"/>
        <v>0.612903225806452</v>
      </c>
      <c r="M421" s="127">
        <v>36</v>
      </c>
      <c r="N421" s="27">
        <v>93</v>
      </c>
      <c r="O421" s="126">
        <f t="shared" si="31"/>
        <v>0.387096774193548</v>
      </c>
      <c r="P421" s="24"/>
    </row>
    <row r="422" s="105" customFormat="1" ht="17.45" customHeight="1" spans="1:16">
      <c r="A422" s="115">
        <v>418</v>
      </c>
      <c r="B422" s="24">
        <v>2018011762</v>
      </c>
      <c r="C422" s="24" t="s">
        <v>579</v>
      </c>
      <c r="D422" s="72">
        <v>2018</v>
      </c>
      <c r="E422" s="24" t="s">
        <v>548</v>
      </c>
      <c r="F422" s="125">
        <v>8.8</v>
      </c>
      <c r="G422" s="125">
        <v>65.0108</v>
      </c>
      <c r="H422" s="125">
        <v>4.94</v>
      </c>
      <c r="I422" s="116">
        <f t="shared" si="32"/>
        <v>78.7508</v>
      </c>
      <c r="J422" s="24">
        <v>11</v>
      </c>
      <c r="K422" s="24">
        <v>31</v>
      </c>
      <c r="L422" s="126">
        <f t="shared" si="28"/>
        <v>0.354838709677419</v>
      </c>
      <c r="M422" s="127">
        <v>37</v>
      </c>
      <c r="N422" s="27">
        <v>93</v>
      </c>
      <c r="O422" s="126">
        <f t="shared" si="31"/>
        <v>0.397849462365591</v>
      </c>
      <c r="P422" s="24"/>
    </row>
    <row r="423" s="105" customFormat="1" ht="17.45" customHeight="1" spans="1:16">
      <c r="A423" s="115">
        <v>419</v>
      </c>
      <c r="B423" s="24">
        <v>2018011787</v>
      </c>
      <c r="C423" s="24" t="s">
        <v>580</v>
      </c>
      <c r="D423" s="72">
        <v>2018</v>
      </c>
      <c r="E423" s="24" t="s">
        <v>541</v>
      </c>
      <c r="F423" s="125">
        <v>8.9</v>
      </c>
      <c r="G423" s="125">
        <v>64.5</v>
      </c>
      <c r="H423" s="125">
        <v>5.32</v>
      </c>
      <c r="I423" s="116">
        <f t="shared" si="32"/>
        <v>78.72</v>
      </c>
      <c r="J423" s="24">
        <v>9</v>
      </c>
      <c r="K423" s="24">
        <v>31</v>
      </c>
      <c r="L423" s="126">
        <f t="shared" si="28"/>
        <v>0.290322580645161</v>
      </c>
      <c r="M423" s="127">
        <v>38</v>
      </c>
      <c r="N423" s="27">
        <v>93</v>
      </c>
      <c r="O423" s="126">
        <f t="shared" si="31"/>
        <v>0.408602150537634</v>
      </c>
      <c r="P423" s="24"/>
    </row>
    <row r="424" s="105" customFormat="1" ht="17.45" customHeight="1" spans="1:16">
      <c r="A424" s="115">
        <v>420</v>
      </c>
      <c r="B424" s="24">
        <v>2018011722</v>
      </c>
      <c r="C424" s="24" t="s">
        <v>581</v>
      </c>
      <c r="D424" s="72">
        <v>2018</v>
      </c>
      <c r="E424" s="24" t="s">
        <v>539</v>
      </c>
      <c r="F424" s="125">
        <v>8.5</v>
      </c>
      <c r="G424" s="125">
        <v>65.27</v>
      </c>
      <c r="H424" s="125">
        <v>4.93</v>
      </c>
      <c r="I424" s="116">
        <f t="shared" si="32"/>
        <v>78.7</v>
      </c>
      <c r="J424" s="24">
        <v>20</v>
      </c>
      <c r="K424" s="24">
        <v>31</v>
      </c>
      <c r="L424" s="126">
        <f t="shared" si="28"/>
        <v>0.645161290322581</v>
      </c>
      <c r="M424" s="127">
        <v>39</v>
      </c>
      <c r="N424" s="27">
        <v>93</v>
      </c>
      <c r="O424" s="126">
        <f t="shared" si="31"/>
        <v>0.419354838709677</v>
      </c>
      <c r="P424" s="24"/>
    </row>
    <row r="425" s="105" customFormat="1" ht="17.45" customHeight="1" spans="1:16">
      <c r="A425" s="115">
        <v>421</v>
      </c>
      <c r="B425" s="24">
        <v>2018011754</v>
      </c>
      <c r="C425" s="24" t="s">
        <v>582</v>
      </c>
      <c r="D425" s="72">
        <v>2018</v>
      </c>
      <c r="E425" s="24" t="s">
        <v>548</v>
      </c>
      <c r="F425" s="125">
        <v>9.88</v>
      </c>
      <c r="G425" s="125">
        <v>63.0632</v>
      </c>
      <c r="H425" s="125">
        <v>5.66</v>
      </c>
      <c r="I425" s="116">
        <f t="shared" si="32"/>
        <v>78.6032</v>
      </c>
      <c r="J425" s="24">
        <v>10</v>
      </c>
      <c r="K425" s="24">
        <v>31</v>
      </c>
      <c r="L425" s="126">
        <f t="shared" si="28"/>
        <v>0.32258064516129</v>
      </c>
      <c r="M425" s="127">
        <v>40</v>
      </c>
      <c r="N425" s="27">
        <v>93</v>
      </c>
      <c r="O425" s="126">
        <f t="shared" si="31"/>
        <v>0.43010752688172</v>
      </c>
      <c r="P425" s="24"/>
    </row>
    <row r="426" s="105" customFormat="1" ht="17.45" customHeight="1" spans="1:16">
      <c r="A426" s="115">
        <v>422</v>
      </c>
      <c r="B426" s="24">
        <v>2018011734</v>
      </c>
      <c r="C426" s="24" t="s">
        <v>583</v>
      </c>
      <c r="D426" s="72">
        <v>2018</v>
      </c>
      <c r="E426" s="24" t="s">
        <v>539</v>
      </c>
      <c r="F426" s="125">
        <v>10</v>
      </c>
      <c r="G426" s="125">
        <v>62.12</v>
      </c>
      <c r="H426" s="125">
        <v>6.28</v>
      </c>
      <c r="I426" s="116">
        <f t="shared" si="32"/>
        <v>78.4</v>
      </c>
      <c r="J426" s="24">
        <v>21</v>
      </c>
      <c r="K426" s="24">
        <v>31</v>
      </c>
      <c r="L426" s="126">
        <f t="shared" si="28"/>
        <v>0.67741935483871</v>
      </c>
      <c r="M426" s="127">
        <v>41</v>
      </c>
      <c r="N426" s="27">
        <v>93</v>
      </c>
      <c r="O426" s="126">
        <f t="shared" si="31"/>
        <v>0.440860215053763</v>
      </c>
      <c r="P426" s="24"/>
    </row>
    <row r="427" s="105" customFormat="1" ht="17.45" customHeight="1" spans="1:16">
      <c r="A427" s="115">
        <v>423</v>
      </c>
      <c r="B427" s="24">
        <v>2018011791</v>
      </c>
      <c r="C427" s="24" t="s">
        <v>584</v>
      </c>
      <c r="D427" s="72">
        <v>2018</v>
      </c>
      <c r="E427" s="24" t="s">
        <v>541</v>
      </c>
      <c r="F427" s="125">
        <v>8.2</v>
      </c>
      <c r="G427" s="125">
        <v>64.98</v>
      </c>
      <c r="H427" s="125">
        <v>5.21</v>
      </c>
      <c r="I427" s="116">
        <f t="shared" si="32"/>
        <v>78.39</v>
      </c>
      <c r="J427" s="24">
        <v>10</v>
      </c>
      <c r="K427" s="24">
        <v>31</v>
      </c>
      <c r="L427" s="126">
        <f t="shared" si="28"/>
        <v>0.32258064516129</v>
      </c>
      <c r="M427" s="127">
        <v>42</v>
      </c>
      <c r="N427" s="27">
        <v>93</v>
      </c>
      <c r="O427" s="126">
        <f t="shared" si="31"/>
        <v>0.451612903225806</v>
      </c>
      <c r="P427" s="24"/>
    </row>
    <row r="428" s="105" customFormat="1" ht="17.45" customHeight="1" spans="1:16">
      <c r="A428" s="115">
        <v>424</v>
      </c>
      <c r="B428" s="24">
        <v>2018011712</v>
      </c>
      <c r="C428" s="24" t="s">
        <v>585</v>
      </c>
      <c r="D428" s="72">
        <v>2018</v>
      </c>
      <c r="E428" s="24" t="s">
        <v>539</v>
      </c>
      <c r="F428" s="125">
        <v>8.1</v>
      </c>
      <c r="G428" s="125">
        <v>65.5</v>
      </c>
      <c r="H428" s="125">
        <v>4.73</v>
      </c>
      <c r="I428" s="116">
        <f t="shared" si="32"/>
        <v>78.33</v>
      </c>
      <c r="J428" s="24">
        <v>22</v>
      </c>
      <c r="K428" s="24">
        <v>31</v>
      </c>
      <c r="L428" s="126">
        <f t="shared" si="28"/>
        <v>0.709677419354839</v>
      </c>
      <c r="M428" s="127">
        <v>43</v>
      </c>
      <c r="N428" s="27">
        <v>93</v>
      </c>
      <c r="O428" s="126">
        <f t="shared" si="31"/>
        <v>0.462365591397849</v>
      </c>
      <c r="P428" s="24"/>
    </row>
    <row r="429" s="105" customFormat="1" ht="17.45" customHeight="1" spans="1:16">
      <c r="A429" s="115">
        <v>425</v>
      </c>
      <c r="B429" s="24">
        <v>2018011766</v>
      </c>
      <c r="C429" s="24" t="s">
        <v>586</v>
      </c>
      <c r="D429" s="72">
        <v>2018</v>
      </c>
      <c r="E429" s="24" t="s">
        <v>541</v>
      </c>
      <c r="F429" s="125">
        <v>7.8</v>
      </c>
      <c r="G429" s="125">
        <v>64.8</v>
      </c>
      <c r="H429" s="125">
        <v>5.55</v>
      </c>
      <c r="I429" s="116">
        <f t="shared" si="32"/>
        <v>78.15</v>
      </c>
      <c r="J429" s="24">
        <v>11</v>
      </c>
      <c r="K429" s="24">
        <v>31</v>
      </c>
      <c r="L429" s="126">
        <f t="shared" si="28"/>
        <v>0.354838709677419</v>
      </c>
      <c r="M429" s="127">
        <v>44</v>
      </c>
      <c r="N429" s="27">
        <v>93</v>
      </c>
      <c r="O429" s="126">
        <f t="shared" si="31"/>
        <v>0.473118279569892</v>
      </c>
      <c r="P429" s="24"/>
    </row>
    <row r="430" s="105" customFormat="1" ht="17.45" customHeight="1" spans="1:16">
      <c r="A430" s="115">
        <v>426</v>
      </c>
      <c r="B430" s="24">
        <v>2018011763</v>
      </c>
      <c r="C430" s="24" t="s">
        <v>587</v>
      </c>
      <c r="D430" s="72">
        <v>2018</v>
      </c>
      <c r="E430" s="24" t="s">
        <v>548</v>
      </c>
      <c r="F430" s="125">
        <v>8.32</v>
      </c>
      <c r="G430" s="125">
        <v>64.842</v>
      </c>
      <c r="H430" s="125">
        <v>4.86</v>
      </c>
      <c r="I430" s="116">
        <f t="shared" si="32"/>
        <v>78.022</v>
      </c>
      <c r="J430" s="24">
        <v>12</v>
      </c>
      <c r="K430" s="24">
        <v>31</v>
      </c>
      <c r="L430" s="126">
        <f t="shared" si="28"/>
        <v>0.387096774193548</v>
      </c>
      <c r="M430" s="127">
        <v>45</v>
      </c>
      <c r="N430" s="27">
        <v>93</v>
      </c>
      <c r="O430" s="126">
        <f t="shared" si="31"/>
        <v>0.483870967741935</v>
      </c>
      <c r="P430" s="24"/>
    </row>
    <row r="431" s="105" customFormat="1" ht="17.45" customHeight="1" spans="1:16">
      <c r="A431" s="115">
        <v>427</v>
      </c>
      <c r="B431" s="24">
        <v>2018011747</v>
      </c>
      <c r="C431" s="24" t="s">
        <v>588</v>
      </c>
      <c r="D431" s="72">
        <v>2018</v>
      </c>
      <c r="E431" s="24" t="s">
        <v>548</v>
      </c>
      <c r="F431" s="125">
        <v>8.3</v>
      </c>
      <c r="G431" s="125">
        <v>64.6536</v>
      </c>
      <c r="H431" s="125">
        <v>4.97</v>
      </c>
      <c r="I431" s="116">
        <f t="shared" si="32"/>
        <v>77.9236</v>
      </c>
      <c r="J431" s="24">
        <v>13</v>
      </c>
      <c r="K431" s="24">
        <v>31</v>
      </c>
      <c r="L431" s="126">
        <f t="shared" si="28"/>
        <v>0.419354838709677</v>
      </c>
      <c r="M431" s="127">
        <v>46</v>
      </c>
      <c r="N431" s="27">
        <v>93</v>
      </c>
      <c r="O431" s="126">
        <f t="shared" si="31"/>
        <v>0.494623655913978</v>
      </c>
      <c r="P431" s="24"/>
    </row>
    <row r="432" s="105" customFormat="1" ht="17.45" customHeight="1" spans="1:16">
      <c r="A432" s="115">
        <v>428</v>
      </c>
      <c r="B432" s="24">
        <v>2018011785</v>
      </c>
      <c r="C432" s="24" t="s">
        <v>589</v>
      </c>
      <c r="D432" s="72">
        <v>2018</v>
      </c>
      <c r="E432" s="24" t="s">
        <v>541</v>
      </c>
      <c r="F432" s="125">
        <v>7.8</v>
      </c>
      <c r="G432" s="125">
        <v>64.6639</v>
      </c>
      <c r="H432" s="125">
        <v>5.37</v>
      </c>
      <c r="I432" s="116">
        <f t="shared" si="32"/>
        <v>77.8339</v>
      </c>
      <c r="J432" s="24">
        <v>12</v>
      </c>
      <c r="K432" s="24">
        <v>31</v>
      </c>
      <c r="L432" s="126">
        <f t="shared" si="28"/>
        <v>0.387096774193548</v>
      </c>
      <c r="M432" s="127">
        <v>47</v>
      </c>
      <c r="N432" s="27">
        <v>93</v>
      </c>
      <c r="O432" s="126">
        <f t="shared" si="31"/>
        <v>0.505376344086022</v>
      </c>
      <c r="P432" s="24"/>
    </row>
    <row r="433" s="105" customFormat="1" ht="17.45" customHeight="1" spans="1:16">
      <c r="A433" s="115">
        <v>429</v>
      </c>
      <c r="B433" s="24">
        <v>2018011728</v>
      </c>
      <c r="C433" s="24" t="s">
        <v>590</v>
      </c>
      <c r="D433" s="72">
        <v>2018</v>
      </c>
      <c r="E433" s="24" t="s">
        <v>539</v>
      </c>
      <c r="F433" s="125">
        <v>8.7</v>
      </c>
      <c r="G433" s="125">
        <v>62.94</v>
      </c>
      <c r="H433" s="125">
        <v>5.92</v>
      </c>
      <c r="I433" s="116">
        <f t="shared" si="32"/>
        <v>77.56</v>
      </c>
      <c r="J433" s="24">
        <v>23</v>
      </c>
      <c r="K433" s="24">
        <v>31</v>
      </c>
      <c r="L433" s="126">
        <f t="shared" si="28"/>
        <v>0.741935483870968</v>
      </c>
      <c r="M433" s="127">
        <v>48</v>
      </c>
      <c r="N433" s="27">
        <v>93</v>
      </c>
      <c r="O433" s="126">
        <f t="shared" si="31"/>
        <v>0.516129032258065</v>
      </c>
      <c r="P433" s="24"/>
    </row>
    <row r="434" s="105" customFormat="1" ht="17.45" customHeight="1" spans="1:16">
      <c r="A434" s="115">
        <v>430</v>
      </c>
      <c r="B434" s="24">
        <v>2018011732</v>
      </c>
      <c r="C434" s="24" t="s">
        <v>591</v>
      </c>
      <c r="D434" s="72">
        <v>2018</v>
      </c>
      <c r="E434" s="24" t="s">
        <v>539</v>
      </c>
      <c r="F434" s="125">
        <v>8.5</v>
      </c>
      <c r="G434" s="125">
        <v>63.49</v>
      </c>
      <c r="H434" s="125">
        <v>5.56</v>
      </c>
      <c r="I434" s="116">
        <f t="shared" si="32"/>
        <v>77.55</v>
      </c>
      <c r="J434" s="24">
        <v>24</v>
      </c>
      <c r="K434" s="24">
        <v>31</v>
      </c>
      <c r="L434" s="126">
        <f t="shared" si="28"/>
        <v>0.774193548387097</v>
      </c>
      <c r="M434" s="127">
        <v>49</v>
      </c>
      <c r="N434" s="27">
        <v>93</v>
      </c>
      <c r="O434" s="126">
        <f t="shared" si="31"/>
        <v>0.526881720430108</v>
      </c>
      <c r="P434" s="24"/>
    </row>
    <row r="435" s="105" customFormat="1" ht="17.45" customHeight="1" spans="1:16">
      <c r="A435" s="115">
        <v>431</v>
      </c>
      <c r="B435" s="24">
        <v>2018011708</v>
      </c>
      <c r="C435" s="24" t="s">
        <v>592</v>
      </c>
      <c r="D435" s="72">
        <v>2018</v>
      </c>
      <c r="E435" s="24" t="s">
        <v>539</v>
      </c>
      <c r="F435" s="125">
        <v>9.1</v>
      </c>
      <c r="G435" s="125">
        <v>62.63</v>
      </c>
      <c r="H435" s="125">
        <v>5.78</v>
      </c>
      <c r="I435" s="116">
        <f t="shared" si="32"/>
        <v>77.51</v>
      </c>
      <c r="J435" s="24">
        <v>25</v>
      </c>
      <c r="K435" s="24">
        <v>31</v>
      </c>
      <c r="L435" s="126">
        <f t="shared" si="28"/>
        <v>0.806451612903226</v>
      </c>
      <c r="M435" s="127">
        <v>50</v>
      </c>
      <c r="N435" s="27">
        <v>93</v>
      </c>
      <c r="O435" s="126">
        <f t="shared" si="31"/>
        <v>0.537634408602151</v>
      </c>
      <c r="P435" s="24"/>
    </row>
    <row r="436" s="105" customFormat="1" ht="17.45" customHeight="1" spans="1:16">
      <c r="A436" s="115">
        <v>432</v>
      </c>
      <c r="B436" s="24">
        <v>2018011775</v>
      </c>
      <c r="C436" s="24" t="s">
        <v>593</v>
      </c>
      <c r="D436" s="72">
        <v>2018</v>
      </c>
      <c r="E436" s="24" t="s">
        <v>541</v>
      </c>
      <c r="F436" s="125">
        <v>8.8</v>
      </c>
      <c r="G436" s="125">
        <v>61.64</v>
      </c>
      <c r="H436" s="125">
        <v>6.83</v>
      </c>
      <c r="I436" s="116">
        <f t="shared" si="32"/>
        <v>77.27</v>
      </c>
      <c r="J436" s="24">
        <v>14</v>
      </c>
      <c r="K436" s="24">
        <v>31</v>
      </c>
      <c r="L436" s="126">
        <f t="shared" si="28"/>
        <v>0.451612903225806</v>
      </c>
      <c r="M436" s="127">
        <v>51</v>
      </c>
      <c r="N436" s="27">
        <v>93</v>
      </c>
      <c r="O436" s="126">
        <f t="shared" si="31"/>
        <v>0.548387096774194</v>
      </c>
      <c r="P436" s="24"/>
    </row>
    <row r="437" s="105" customFormat="1" ht="17.45" customHeight="1" spans="1:16">
      <c r="A437" s="115">
        <v>433</v>
      </c>
      <c r="B437" s="24">
        <v>2018011784</v>
      </c>
      <c r="C437" s="24" t="s">
        <v>594</v>
      </c>
      <c r="D437" s="72">
        <v>2018</v>
      </c>
      <c r="E437" s="24" t="s">
        <v>541</v>
      </c>
      <c r="F437" s="125">
        <v>7.8</v>
      </c>
      <c r="G437" s="125">
        <v>63.11</v>
      </c>
      <c r="H437" s="125">
        <v>6.36</v>
      </c>
      <c r="I437" s="116">
        <f t="shared" si="32"/>
        <v>77.27</v>
      </c>
      <c r="J437" s="24">
        <v>13</v>
      </c>
      <c r="K437" s="24">
        <v>31</v>
      </c>
      <c r="L437" s="126">
        <f t="shared" si="28"/>
        <v>0.419354838709677</v>
      </c>
      <c r="M437" s="127">
        <v>51</v>
      </c>
      <c r="N437" s="27">
        <v>93</v>
      </c>
      <c r="O437" s="126">
        <f t="shared" si="31"/>
        <v>0.548387096774194</v>
      </c>
      <c r="P437" s="24"/>
    </row>
    <row r="438" s="105" customFormat="1" ht="17.45" customHeight="1" spans="1:16">
      <c r="A438" s="115">
        <v>434</v>
      </c>
      <c r="B438" s="24">
        <v>2018011713</v>
      </c>
      <c r="C438" s="24" t="s">
        <v>595</v>
      </c>
      <c r="D438" s="72">
        <v>2018</v>
      </c>
      <c r="E438" s="24" t="s">
        <v>539</v>
      </c>
      <c r="F438" s="125">
        <v>8.3</v>
      </c>
      <c r="G438" s="125">
        <v>63.12</v>
      </c>
      <c r="H438" s="125">
        <v>5.341</v>
      </c>
      <c r="I438" s="116">
        <f t="shared" si="32"/>
        <v>76.761</v>
      </c>
      <c r="J438" s="24">
        <v>26</v>
      </c>
      <c r="K438" s="24">
        <v>31</v>
      </c>
      <c r="L438" s="126">
        <f t="shared" si="28"/>
        <v>0.838709677419355</v>
      </c>
      <c r="M438" s="127">
        <v>53</v>
      </c>
      <c r="N438" s="27">
        <v>93</v>
      </c>
      <c r="O438" s="126">
        <f t="shared" si="31"/>
        <v>0.56989247311828</v>
      </c>
      <c r="P438" s="24"/>
    </row>
    <row r="439" s="105" customFormat="1" ht="17.45" customHeight="1" spans="1:16">
      <c r="A439" s="115">
        <v>435</v>
      </c>
      <c r="B439" s="24">
        <v>2018011756</v>
      </c>
      <c r="C439" s="24" t="s">
        <v>596</v>
      </c>
      <c r="D439" s="72">
        <v>2018</v>
      </c>
      <c r="E439" s="24" t="s">
        <v>548</v>
      </c>
      <c r="F439" s="125">
        <v>8.3</v>
      </c>
      <c r="G439" s="125">
        <v>62.7036</v>
      </c>
      <c r="H439" s="125">
        <v>4.97</v>
      </c>
      <c r="I439" s="116">
        <f t="shared" si="32"/>
        <v>75.9736</v>
      </c>
      <c r="J439" s="24">
        <v>14</v>
      </c>
      <c r="K439" s="24">
        <v>31</v>
      </c>
      <c r="L439" s="126">
        <f t="shared" si="28"/>
        <v>0.451612903225806</v>
      </c>
      <c r="M439" s="127">
        <v>54</v>
      </c>
      <c r="N439" s="27">
        <v>93</v>
      </c>
      <c r="O439" s="126">
        <f t="shared" si="31"/>
        <v>0.580645161290323</v>
      </c>
      <c r="P439" s="24"/>
    </row>
    <row r="440" s="105" customFormat="1" ht="17.45" customHeight="1" spans="1:16">
      <c r="A440" s="115">
        <v>436</v>
      </c>
      <c r="B440" s="24">
        <v>2018011781</v>
      </c>
      <c r="C440" s="24" t="s">
        <v>597</v>
      </c>
      <c r="D440" s="72">
        <v>2018</v>
      </c>
      <c r="E440" s="24" t="s">
        <v>541</v>
      </c>
      <c r="F440" s="125">
        <v>8</v>
      </c>
      <c r="G440" s="125">
        <v>62.55</v>
      </c>
      <c r="H440" s="125">
        <v>5.21</v>
      </c>
      <c r="I440" s="116">
        <f t="shared" si="32"/>
        <v>75.76</v>
      </c>
      <c r="J440" s="24">
        <v>15</v>
      </c>
      <c r="K440" s="24">
        <v>31</v>
      </c>
      <c r="L440" s="126">
        <f t="shared" si="28"/>
        <v>0.483870967741935</v>
      </c>
      <c r="M440" s="127">
        <v>55</v>
      </c>
      <c r="N440" s="27">
        <v>93</v>
      </c>
      <c r="O440" s="126">
        <f t="shared" si="31"/>
        <v>0.591397849462366</v>
      </c>
      <c r="P440" s="24"/>
    </row>
    <row r="441" s="105" customFormat="1" ht="17.45" customHeight="1" spans="1:16">
      <c r="A441" s="115">
        <v>437</v>
      </c>
      <c r="B441" s="24">
        <v>2018011770</v>
      </c>
      <c r="C441" s="24" t="s">
        <v>598</v>
      </c>
      <c r="D441" s="72">
        <v>2018</v>
      </c>
      <c r="E441" s="24" t="s">
        <v>541</v>
      </c>
      <c r="F441" s="125">
        <v>7.8</v>
      </c>
      <c r="G441" s="125">
        <v>60.14</v>
      </c>
      <c r="H441" s="125">
        <v>7.62</v>
      </c>
      <c r="I441" s="116">
        <f t="shared" si="32"/>
        <v>75.56</v>
      </c>
      <c r="J441" s="24">
        <v>16</v>
      </c>
      <c r="K441" s="24">
        <v>31</v>
      </c>
      <c r="L441" s="126">
        <f t="shared" si="28"/>
        <v>0.516129032258065</v>
      </c>
      <c r="M441" s="127">
        <v>56</v>
      </c>
      <c r="N441" s="27">
        <v>93</v>
      </c>
      <c r="O441" s="126">
        <f t="shared" si="31"/>
        <v>0.602150537634409</v>
      </c>
      <c r="P441" s="24"/>
    </row>
    <row r="442" s="105" customFormat="1" ht="17.45" customHeight="1" spans="1:16">
      <c r="A442" s="115">
        <v>438</v>
      </c>
      <c r="B442" s="24">
        <v>2018011793</v>
      </c>
      <c r="C442" s="24" t="s">
        <v>599</v>
      </c>
      <c r="D442" s="72">
        <v>2018</v>
      </c>
      <c r="E442" s="24" t="s">
        <v>541</v>
      </c>
      <c r="F442" s="125">
        <v>8.1</v>
      </c>
      <c r="G442" s="125">
        <v>62.12</v>
      </c>
      <c r="H442" s="125">
        <v>5.18</v>
      </c>
      <c r="I442" s="116">
        <f t="shared" si="32"/>
        <v>75.4</v>
      </c>
      <c r="J442" s="24">
        <v>17</v>
      </c>
      <c r="K442" s="24">
        <v>31</v>
      </c>
      <c r="L442" s="126">
        <f t="shared" si="28"/>
        <v>0.548387096774194</v>
      </c>
      <c r="M442" s="127">
        <v>57</v>
      </c>
      <c r="N442" s="27">
        <v>93</v>
      </c>
      <c r="O442" s="126">
        <f t="shared" si="31"/>
        <v>0.612903225806452</v>
      </c>
      <c r="P442" s="24"/>
    </row>
    <row r="443" s="105" customFormat="1" ht="17.45" customHeight="1" spans="1:16">
      <c r="A443" s="115">
        <v>439</v>
      </c>
      <c r="B443" s="24">
        <v>2018011740</v>
      </c>
      <c r="C443" s="24" t="s">
        <v>600</v>
      </c>
      <c r="D443" s="72">
        <v>2018</v>
      </c>
      <c r="E443" s="24" t="s">
        <v>548</v>
      </c>
      <c r="F443" s="125">
        <v>7.8</v>
      </c>
      <c r="G443" s="125">
        <v>62.6396</v>
      </c>
      <c r="H443" s="125">
        <v>4.704</v>
      </c>
      <c r="I443" s="116">
        <f t="shared" si="32"/>
        <v>75.1436</v>
      </c>
      <c r="J443" s="24">
        <v>15</v>
      </c>
      <c r="K443" s="24">
        <v>31</v>
      </c>
      <c r="L443" s="126">
        <f t="shared" si="28"/>
        <v>0.483870967741935</v>
      </c>
      <c r="M443" s="127">
        <v>58</v>
      </c>
      <c r="N443" s="27">
        <v>93</v>
      </c>
      <c r="O443" s="126">
        <f t="shared" si="31"/>
        <v>0.623655913978495</v>
      </c>
      <c r="P443" s="24"/>
    </row>
    <row r="444" s="105" customFormat="1" ht="17.45" customHeight="1" spans="1:16">
      <c r="A444" s="115">
        <v>440</v>
      </c>
      <c r="B444" s="24">
        <v>2018011717</v>
      </c>
      <c r="C444" s="24" t="s">
        <v>601</v>
      </c>
      <c r="D444" s="72">
        <v>2018</v>
      </c>
      <c r="E444" s="24" t="s">
        <v>539</v>
      </c>
      <c r="F444" s="125">
        <v>9</v>
      </c>
      <c r="G444" s="125">
        <v>60.14</v>
      </c>
      <c r="H444" s="125">
        <v>5.93</v>
      </c>
      <c r="I444" s="116">
        <f t="shared" si="32"/>
        <v>75.07</v>
      </c>
      <c r="J444" s="24">
        <v>27</v>
      </c>
      <c r="K444" s="24">
        <v>31</v>
      </c>
      <c r="L444" s="126">
        <f t="shared" si="28"/>
        <v>0.870967741935484</v>
      </c>
      <c r="M444" s="127">
        <v>59</v>
      </c>
      <c r="N444" s="27">
        <v>93</v>
      </c>
      <c r="O444" s="126">
        <f t="shared" si="31"/>
        <v>0.634408602150538</v>
      </c>
      <c r="P444" s="24"/>
    </row>
    <row r="445" s="105" customFormat="1" ht="17.45" customHeight="1" spans="1:16">
      <c r="A445" s="115">
        <v>441</v>
      </c>
      <c r="B445" s="24">
        <v>2018011737</v>
      </c>
      <c r="C445" s="24" t="s">
        <v>602</v>
      </c>
      <c r="D445" s="72">
        <v>2018</v>
      </c>
      <c r="E445" s="24" t="s">
        <v>548</v>
      </c>
      <c r="F445" s="125">
        <v>7.8</v>
      </c>
      <c r="G445" s="125">
        <v>62.474</v>
      </c>
      <c r="H445" s="125">
        <v>4.47</v>
      </c>
      <c r="I445" s="116">
        <f t="shared" si="32"/>
        <v>74.744</v>
      </c>
      <c r="J445" s="24">
        <v>16</v>
      </c>
      <c r="K445" s="24">
        <v>31</v>
      </c>
      <c r="L445" s="126">
        <f t="shared" si="28"/>
        <v>0.516129032258065</v>
      </c>
      <c r="M445" s="127">
        <v>60</v>
      </c>
      <c r="N445" s="27">
        <v>93</v>
      </c>
      <c r="O445" s="126">
        <f t="shared" si="31"/>
        <v>0.645161290322581</v>
      </c>
      <c r="P445" s="24"/>
    </row>
    <row r="446" s="105" customFormat="1" ht="17.45" customHeight="1" spans="1:16">
      <c r="A446" s="115">
        <v>442</v>
      </c>
      <c r="B446" s="24">
        <v>2018011758</v>
      </c>
      <c r="C446" s="24" t="s">
        <v>603</v>
      </c>
      <c r="D446" s="72">
        <v>2018</v>
      </c>
      <c r="E446" s="24" t="s">
        <v>548</v>
      </c>
      <c r="F446" s="125">
        <v>8</v>
      </c>
      <c r="G446" s="125">
        <v>61.7872</v>
      </c>
      <c r="H446" s="125">
        <v>4.94</v>
      </c>
      <c r="I446" s="116">
        <f t="shared" si="32"/>
        <v>74.7272</v>
      </c>
      <c r="J446" s="24">
        <v>17</v>
      </c>
      <c r="K446" s="24">
        <v>31</v>
      </c>
      <c r="L446" s="126">
        <f t="shared" si="28"/>
        <v>0.548387096774194</v>
      </c>
      <c r="M446" s="127">
        <v>61</v>
      </c>
      <c r="N446" s="27">
        <v>93</v>
      </c>
      <c r="O446" s="126">
        <f t="shared" si="31"/>
        <v>0.655913978494624</v>
      </c>
      <c r="P446" s="24"/>
    </row>
    <row r="447" s="105" customFormat="1" ht="17.45" customHeight="1" spans="1:16">
      <c r="A447" s="115">
        <v>443</v>
      </c>
      <c r="B447" s="24">
        <v>2018011788</v>
      </c>
      <c r="C447" s="24" t="s">
        <v>604</v>
      </c>
      <c r="D447" s="72">
        <v>2018</v>
      </c>
      <c r="E447" s="24" t="s">
        <v>541</v>
      </c>
      <c r="F447" s="125">
        <v>8.2</v>
      </c>
      <c r="G447" s="125">
        <v>61.25</v>
      </c>
      <c r="H447" s="125">
        <v>5.16</v>
      </c>
      <c r="I447" s="116">
        <f t="shared" si="32"/>
        <v>74.61</v>
      </c>
      <c r="J447" s="24">
        <v>18</v>
      </c>
      <c r="K447" s="24">
        <v>31</v>
      </c>
      <c r="L447" s="126">
        <f t="shared" si="28"/>
        <v>0.580645161290323</v>
      </c>
      <c r="M447" s="127">
        <v>62</v>
      </c>
      <c r="N447" s="27">
        <v>93</v>
      </c>
      <c r="O447" s="126">
        <f t="shared" si="31"/>
        <v>0.666666666666667</v>
      </c>
      <c r="P447" s="24"/>
    </row>
    <row r="448" s="105" customFormat="1" ht="17.45" customHeight="1" spans="1:16">
      <c r="A448" s="115">
        <v>444</v>
      </c>
      <c r="B448" s="24">
        <v>2018011745</v>
      </c>
      <c r="C448" s="24" t="s">
        <v>605</v>
      </c>
      <c r="D448" s="72">
        <v>2018</v>
      </c>
      <c r="E448" s="24" t="s">
        <v>548</v>
      </c>
      <c r="F448" s="125">
        <v>7.9</v>
      </c>
      <c r="G448" s="125">
        <v>62.4952</v>
      </c>
      <c r="H448" s="125">
        <v>4.07</v>
      </c>
      <c r="I448" s="116">
        <f t="shared" si="32"/>
        <v>74.4652</v>
      </c>
      <c r="J448" s="24">
        <v>18</v>
      </c>
      <c r="K448" s="24">
        <v>31</v>
      </c>
      <c r="L448" s="126">
        <f t="shared" si="28"/>
        <v>0.580645161290323</v>
      </c>
      <c r="M448" s="127">
        <v>63</v>
      </c>
      <c r="N448" s="27">
        <v>93</v>
      </c>
      <c r="O448" s="126">
        <f t="shared" si="31"/>
        <v>0.67741935483871</v>
      </c>
      <c r="P448" s="24"/>
    </row>
    <row r="449" s="105" customFormat="1" ht="17.45" customHeight="1" spans="1:16">
      <c r="A449" s="115">
        <v>445</v>
      </c>
      <c r="B449" s="24">
        <v>2018011714</v>
      </c>
      <c r="C449" s="24" t="s">
        <v>606</v>
      </c>
      <c r="D449" s="72">
        <v>2018</v>
      </c>
      <c r="E449" s="24" t="s">
        <v>539</v>
      </c>
      <c r="F449" s="125">
        <v>8.3</v>
      </c>
      <c r="G449" s="125">
        <v>61.38</v>
      </c>
      <c r="H449" s="125">
        <v>4.7</v>
      </c>
      <c r="I449" s="116">
        <f t="shared" si="32"/>
        <v>74.38</v>
      </c>
      <c r="J449" s="24">
        <v>28</v>
      </c>
      <c r="K449" s="24">
        <v>31</v>
      </c>
      <c r="L449" s="126">
        <f t="shared" si="28"/>
        <v>0.903225806451613</v>
      </c>
      <c r="M449" s="127">
        <v>64</v>
      </c>
      <c r="N449" s="27">
        <v>93</v>
      </c>
      <c r="O449" s="126">
        <f t="shared" si="31"/>
        <v>0.688172043010753</v>
      </c>
      <c r="P449" s="24"/>
    </row>
    <row r="450" s="105" customFormat="1" ht="17.45" customHeight="1" spans="1:16">
      <c r="A450" s="115">
        <v>446</v>
      </c>
      <c r="B450" s="24">
        <v>2018011765</v>
      </c>
      <c r="C450" s="24" t="s">
        <v>607</v>
      </c>
      <c r="D450" s="72">
        <v>2018</v>
      </c>
      <c r="E450" s="24" t="s">
        <v>548</v>
      </c>
      <c r="F450" s="125">
        <v>7.8</v>
      </c>
      <c r="G450" s="125">
        <v>61.356</v>
      </c>
      <c r="H450" s="125">
        <v>4.281</v>
      </c>
      <c r="I450" s="116">
        <f t="shared" si="32"/>
        <v>73.437</v>
      </c>
      <c r="J450" s="24">
        <v>19</v>
      </c>
      <c r="K450" s="24">
        <v>31</v>
      </c>
      <c r="L450" s="126">
        <f t="shared" ref="L450:L513" si="33">IFERROR(J450/K450,"")</f>
        <v>0.612903225806452</v>
      </c>
      <c r="M450" s="127">
        <v>65</v>
      </c>
      <c r="N450" s="27">
        <v>93</v>
      </c>
      <c r="O450" s="126">
        <f t="shared" si="31"/>
        <v>0.698924731182796</v>
      </c>
      <c r="P450" s="24"/>
    </row>
    <row r="451" s="105" customFormat="1" ht="17.45" customHeight="1" spans="1:16">
      <c r="A451" s="115">
        <v>447</v>
      </c>
      <c r="B451" s="24">
        <v>2018011755</v>
      </c>
      <c r="C451" s="24" t="s">
        <v>608</v>
      </c>
      <c r="D451" s="72">
        <v>2018</v>
      </c>
      <c r="E451" s="24" t="s">
        <v>548</v>
      </c>
      <c r="F451" s="125">
        <v>7.3</v>
      </c>
      <c r="G451" s="125">
        <v>61.3856</v>
      </c>
      <c r="H451" s="125" t="s">
        <v>609</v>
      </c>
      <c r="I451" s="116">
        <f t="shared" si="32"/>
        <v>73.0556</v>
      </c>
      <c r="J451" s="24">
        <v>20</v>
      </c>
      <c r="K451" s="24">
        <v>31</v>
      </c>
      <c r="L451" s="126">
        <f t="shared" si="33"/>
        <v>0.645161290322581</v>
      </c>
      <c r="M451" s="127">
        <v>66</v>
      </c>
      <c r="N451" s="27">
        <v>93</v>
      </c>
      <c r="O451" s="126">
        <f t="shared" ref="O451:O478" si="34">IFERROR(M451/N451,"")</f>
        <v>0.709677419354839</v>
      </c>
      <c r="P451" s="24"/>
    </row>
    <row r="452" s="105" customFormat="1" ht="17.45" customHeight="1" spans="1:16">
      <c r="A452" s="115">
        <v>448</v>
      </c>
      <c r="B452" s="24">
        <v>2018011771</v>
      </c>
      <c r="C452" s="24" t="s">
        <v>610</v>
      </c>
      <c r="D452" s="72">
        <v>2018</v>
      </c>
      <c r="E452" s="24" t="s">
        <v>541</v>
      </c>
      <c r="F452" s="125">
        <v>7.8</v>
      </c>
      <c r="G452" s="125">
        <v>57.47</v>
      </c>
      <c r="H452" s="125">
        <v>7.49</v>
      </c>
      <c r="I452" s="116">
        <f t="shared" si="32"/>
        <v>72.76</v>
      </c>
      <c r="J452" s="24">
        <v>19</v>
      </c>
      <c r="K452" s="24">
        <v>31</v>
      </c>
      <c r="L452" s="126">
        <f t="shared" si="33"/>
        <v>0.612903225806452</v>
      </c>
      <c r="M452" s="127">
        <v>67</v>
      </c>
      <c r="N452" s="27">
        <v>93</v>
      </c>
      <c r="O452" s="126">
        <f t="shared" si="34"/>
        <v>0.720430107526882</v>
      </c>
      <c r="P452" s="24"/>
    </row>
    <row r="453" s="105" customFormat="1" ht="17.45" customHeight="1" spans="1:16">
      <c r="A453" s="115">
        <v>449</v>
      </c>
      <c r="B453" s="24">
        <v>2018011776</v>
      </c>
      <c r="C453" s="24" t="s">
        <v>611</v>
      </c>
      <c r="D453" s="72">
        <v>2018</v>
      </c>
      <c r="E453" s="24" t="s">
        <v>541</v>
      </c>
      <c r="F453" s="125">
        <v>8.2</v>
      </c>
      <c r="G453" s="125">
        <v>57.35</v>
      </c>
      <c r="H453" s="125">
        <v>7.11</v>
      </c>
      <c r="I453" s="116">
        <f t="shared" ref="I453:I484" si="35">F453+G453+H453</f>
        <v>72.66</v>
      </c>
      <c r="J453" s="24">
        <v>20</v>
      </c>
      <c r="K453" s="24">
        <v>31</v>
      </c>
      <c r="L453" s="126">
        <f t="shared" si="33"/>
        <v>0.645161290322581</v>
      </c>
      <c r="M453" s="127">
        <v>68</v>
      </c>
      <c r="N453" s="27">
        <v>93</v>
      </c>
      <c r="O453" s="126">
        <f t="shared" si="34"/>
        <v>0.731182795698925</v>
      </c>
      <c r="P453" s="24"/>
    </row>
    <row r="454" s="105" customFormat="1" ht="17.45" customHeight="1" spans="1:16">
      <c r="A454" s="115">
        <v>450</v>
      </c>
      <c r="B454" s="24">
        <v>2018011792</v>
      </c>
      <c r="C454" s="24" t="s">
        <v>612</v>
      </c>
      <c r="D454" s="72">
        <v>2018</v>
      </c>
      <c r="E454" s="24" t="s">
        <v>541</v>
      </c>
      <c r="F454" s="125">
        <v>8.2</v>
      </c>
      <c r="G454" s="125">
        <v>58.91</v>
      </c>
      <c r="H454" s="125">
        <v>5.44</v>
      </c>
      <c r="I454" s="116">
        <f t="shared" si="35"/>
        <v>72.55</v>
      </c>
      <c r="J454" s="24">
        <v>21</v>
      </c>
      <c r="K454" s="24">
        <v>31</v>
      </c>
      <c r="L454" s="126">
        <f t="shared" si="33"/>
        <v>0.67741935483871</v>
      </c>
      <c r="M454" s="127">
        <v>69</v>
      </c>
      <c r="N454" s="27">
        <v>93</v>
      </c>
      <c r="O454" s="126">
        <f t="shared" si="34"/>
        <v>0.741935483870968</v>
      </c>
      <c r="P454" s="24"/>
    </row>
    <row r="455" s="105" customFormat="1" ht="17.45" customHeight="1" spans="1:16">
      <c r="A455" s="115">
        <v>451</v>
      </c>
      <c r="B455" s="24">
        <v>2018011718</v>
      </c>
      <c r="C455" s="24" t="s">
        <v>613</v>
      </c>
      <c r="D455" s="72">
        <v>2018</v>
      </c>
      <c r="E455" s="24" t="s">
        <v>539</v>
      </c>
      <c r="F455" s="125">
        <v>8.2</v>
      </c>
      <c r="G455" s="125">
        <v>59.22</v>
      </c>
      <c r="H455" s="125">
        <v>4.68</v>
      </c>
      <c r="I455" s="116">
        <f t="shared" si="35"/>
        <v>72.1</v>
      </c>
      <c r="J455" s="24">
        <v>29</v>
      </c>
      <c r="K455" s="24">
        <v>31</v>
      </c>
      <c r="L455" s="126">
        <f t="shared" si="33"/>
        <v>0.935483870967742</v>
      </c>
      <c r="M455" s="127">
        <v>70</v>
      </c>
      <c r="N455" s="27">
        <v>93</v>
      </c>
      <c r="O455" s="126">
        <f t="shared" si="34"/>
        <v>0.752688172043011</v>
      </c>
      <c r="P455" s="24"/>
    </row>
    <row r="456" s="105" customFormat="1" ht="17.45" customHeight="1" spans="1:16">
      <c r="A456" s="115">
        <v>452</v>
      </c>
      <c r="B456" s="24">
        <v>2018011744</v>
      </c>
      <c r="C456" s="24" t="s">
        <v>614</v>
      </c>
      <c r="D456" s="72">
        <v>2018</v>
      </c>
      <c r="E456" s="24" t="s">
        <v>548</v>
      </c>
      <c r="F456" s="125">
        <v>7.8</v>
      </c>
      <c r="G456" s="125">
        <v>59.4816</v>
      </c>
      <c r="H456" s="125">
        <v>4.75</v>
      </c>
      <c r="I456" s="116">
        <f t="shared" si="35"/>
        <v>72.0316</v>
      </c>
      <c r="J456" s="24">
        <v>21</v>
      </c>
      <c r="K456" s="24">
        <v>31</v>
      </c>
      <c r="L456" s="126">
        <f t="shared" si="33"/>
        <v>0.67741935483871</v>
      </c>
      <c r="M456" s="127">
        <v>71</v>
      </c>
      <c r="N456" s="27">
        <v>93</v>
      </c>
      <c r="O456" s="126">
        <f t="shared" si="34"/>
        <v>0.763440860215054</v>
      </c>
      <c r="P456" s="24"/>
    </row>
    <row r="457" s="105" customFormat="1" ht="17.45" customHeight="1" spans="1:16">
      <c r="A457" s="115">
        <v>453</v>
      </c>
      <c r="B457" s="24">
        <v>2018011759</v>
      </c>
      <c r="C457" s="24" t="s">
        <v>615</v>
      </c>
      <c r="D457" s="72">
        <v>2018</v>
      </c>
      <c r="E457" s="24" t="s">
        <v>548</v>
      </c>
      <c r="F457" s="125">
        <v>8</v>
      </c>
      <c r="G457" s="125">
        <v>59.04</v>
      </c>
      <c r="H457" s="125">
        <v>4.47</v>
      </c>
      <c r="I457" s="116">
        <f t="shared" si="35"/>
        <v>71.51</v>
      </c>
      <c r="J457" s="24">
        <v>22</v>
      </c>
      <c r="K457" s="24">
        <v>31</v>
      </c>
      <c r="L457" s="126">
        <f t="shared" si="33"/>
        <v>0.709677419354839</v>
      </c>
      <c r="M457" s="127">
        <v>72</v>
      </c>
      <c r="N457" s="27">
        <v>93</v>
      </c>
      <c r="O457" s="126">
        <f t="shared" si="34"/>
        <v>0.774193548387097</v>
      </c>
      <c r="P457" s="24"/>
    </row>
    <row r="458" s="105" customFormat="1" ht="17.45" customHeight="1" spans="1:16">
      <c r="A458" s="115">
        <v>454</v>
      </c>
      <c r="B458" s="24">
        <v>2018011748</v>
      </c>
      <c r="C458" s="24" t="s">
        <v>616</v>
      </c>
      <c r="D458" s="72">
        <v>2018</v>
      </c>
      <c r="E458" s="24" t="s">
        <v>548</v>
      </c>
      <c r="F458" s="125">
        <v>8.3</v>
      </c>
      <c r="G458" s="125">
        <v>58.8632</v>
      </c>
      <c r="H458" s="125">
        <v>4.3</v>
      </c>
      <c r="I458" s="116">
        <f t="shared" si="35"/>
        <v>71.4632</v>
      </c>
      <c r="J458" s="24">
        <v>23</v>
      </c>
      <c r="K458" s="24">
        <v>31</v>
      </c>
      <c r="L458" s="126">
        <f t="shared" si="33"/>
        <v>0.741935483870968</v>
      </c>
      <c r="M458" s="127">
        <v>73</v>
      </c>
      <c r="N458" s="27">
        <v>93</v>
      </c>
      <c r="O458" s="126">
        <f t="shared" si="34"/>
        <v>0.78494623655914</v>
      </c>
      <c r="P458" s="24"/>
    </row>
    <row r="459" s="105" customFormat="1" ht="17.45" customHeight="1" spans="1:16">
      <c r="A459" s="115">
        <v>455</v>
      </c>
      <c r="B459" s="24">
        <v>2018011779</v>
      </c>
      <c r="C459" s="24" t="s">
        <v>617</v>
      </c>
      <c r="D459" s="72">
        <v>2018</v>
      </c>
      <c r="E459" s="24" t="s">
        <v>541</v>
      </c>
      <c r="F459" s="125">
        <v>8.2</v>
      </c>
      <c r="G459" s="125">
        <v>58.59</v>
      </c>
      <c r="H459" s="125">
        <v>4.46</v>
      </c>
      <c r="I459" s="116">
        <f t="shared" si="35"/>
        <v>71.25</v>
      </c>
      <c r="J459" s="24">
        <v>22</v>
      </c>
      <c r="K459" s="24">
        <v>31</v>
      </c>
      <c r="L459" s="126">
        <f t="shared" si="33"/>
        <v>0.709677419354839</v>
      </c>
      <c r="M459" s="127">
        <v>74</v>
      </c>
      <c r="N459" s="27">
        <v>93</v>
      </c>
      <c r="O459" s="126">
        <f t="shared" si="34"/>
        <v>0.795698924731183</v>
      </c>
      <c r="P459" s="24"/>
    </row>
    <row r="460" s="105" customFormat="1" ht="17.45" customHeight="1" spans="1:16">
      <c r="A460" s="115">
        <v>456</v>
      </c>
      <c r="B460" s="24">
        <v>2018011729</v>
      </c>
      <c r="C460" s="24" t="s">
        <v>618</v>
      </c>
      <c r="D460" s="72">
        <v>2018</v>
      </c>
      <c r="E460" s="24" t="s">
        <v>539</v>
      </c>
      <c r="F460" s="125">
        <v>8.55</v>
      </c>
      <c r="G460" s="125">
        <v>57.45</v>
      </c>
      <c r="H460" s="125">
        <v>4.84</v>
      </c>
      <c r="I460" s="116">
        <f t="shared" si="35"/>
        <v>70.84</v>
      </c>
      <c r="J460" s="24">
        <v>30</v>
      </c>
      <c r="K460" s="24">
        <v>31</v>
      </c>
      <c r="L460" s="126">
        <f t="shared" si="33"/>
        <v>0.967741935483871</v>
      </c>
      <c r="M460" s="127">
        <v>75</v>
      </c>
      <c r="N460" s="27">
        <v>93</v>
      </c>
      <c r="O460" s="126">
        <f t="shared" si="34"/>
        <v>0.806451612903226</v>
      </c>
      <c r="P460" s="24"/>
    </row>
    <row r="461" s="105" customFormat="1" ht="17.45" customHeight="1" spans="1:16">
      <c r="A461" s="115">
        <v>457</v>
      </c>
      <c r="B461" s="24">
        <v>2018011749</v>
      </c>
      <c r="C461" s="24" t="s">
        <v>619</v>
      </c>
      <c r="D461" s="72">
        <v>2018</v>
      </c>
      <c r="E461" s="24" t="s">
        <v>548</v>
      </c>
      <c r="F461" s="125">
        <v>7</v>
      </c>
      <c r="G461" s="125">
        <v>58.93</v>
      </c>
      <c r="H461" s="125">
        <v>4.22</v>
      </c>
      <c r="I461" s="116">
        <f t="shared" si="35"/>
        <v>70.15</v>
      </c>
      <c r="J461" s="24">
        <v>24</v>
      </c>
      <c r="K461" s="24">
        <v>31</v>
      </c>
      <c r="L461" s="126">
        <f t="shared" si="33"/>
        <v>0.774193548387097</v>
      </c>
      <c r="M461" s="127">
        <v>76</v>
      </c>
      <c r="N461" s="27">
        <v>93</v>
      </c>
      <c r="O461" s="126">
        <f t="shared" si="34"/>
        <v>0.817204301075269</v>
      </c>
      <c r="P461" s="24"/>
    </row>
    <row r="462" s="105" customFormat="1" ht="17.45" customHeight="1" spans="1:16">
      <c r="A462" s="115">
        <v>458</v>
      </c>
      <c r="B462" s="24">
        <v>2018011709</v>
      </c>
      <c r="C462" s="24" t="s">
        <v>620</v>
      </c>
      <c r="D462" s="72">
        <v>2018</v>
      </c>
      <c r="E462" s="24" t="s">
        <v>539</v>
      </c>
      <c r="F462" s="125">
        <v>8.3</v>
      </c>
      <c r="G462" s="125">
        <v>57.55</v>
      </c>
      <c r="H462" s="125">
        <v>4.3</v>
      </c>
      <c r="I462" s="116">
        <f t="shared" si="35"/>
        <v>70.15</v>
      </c>
      <c r="J462" s="24">
        <v>31</v>
      </c>
      <c r="K462" s="24">
        <v>31</v>
      </c>
      <c r="L462" s="126">
        <f t="shared" si="33"/>
        <v>1</v>
      </c>
      <c r="M462" s="127">
        <v>76</v>
      </c>
      <c r="N462" s="27">
        <v>93</v>
      </c>
      <c r="O462" s="126">
        <f t="shared" si="34"/>
        <v>0.817204301075269</v>
      </c>
      <c r="P462" s="24"/>
    </row>
    <row r="463" s="105" customFormat="1" ht="17.45" customHeight="1" spans="1:16">
      <c r="A463" s="115">
        <v>459</v>
      </c>
      <c r="B463" s="24">
        <v>2017011399</v>
      </c>
      <c r="C463" s="24" t="s">
        <v>621</v>
      </c>
      <c r="D463" s="72">
        <v>2018</v>
      </c>
      <c r="E463" s="24" t="s">
        <v>541</v>
      </c>
      <c r="F463" s="125">
        <v>7.8</v>
      </c>
      <c r="G463" s="125">
        <v>56.34</v>
      </c>
      <c r="H463" s="125">
        <v>5.55</v>
      </c>
      <c r="I463" s="116">
        <f t="shared" si="35"/>
        <v>69.69</v>
      </c>
      <c r="J463" s="24">
        <v>23</v>
      </c>
      <c r="K463" s="24">
        <v>31</v>
      </c>
      <c r="L463" s="126">
        <f t="shared" si="33"/>
        <v>0.741935483870968</v>
      </c>
      <c r="M463" s="127">
        <v>78</v>
      </c>
      <c r="N463" s="27">
        <v>93</v>
      </c>
      <c r="O463" s="126">
        <f t="shared" si="34"/>
        <v>0.838709677419355</v>
      </c>
      <c r="P463" s="24"/>
    </row>
    <row r="464" s="105" customFormat="1" ht="17.45" customHeight="1" spans="1:16">
      <c r="A464" s="115">
        <v>460</v>
      </c>
      <c r="B464" s="24">
        <v>2018011750</v>
      </c>
      <c r="C464" s="24" t="s">
        <v>622</v>
      </c>
      <c r="D464" s="72">
        <v>2018</v>
      </c>
      <c r="E464" s="24" t="s">
        <v>548</v>
      </c>
      <c r="F464" s="125">
        <v>8.3</v>
      </c>
      <c r="G464" s="125">
        <v>56.24</v>
      </c>
      <c r="H464" s="125">
        <v>4.43</v>
      </c>
      <c r="I464" s="116">
        <f t="shared" si="35"/>
        <v>68.97</v>
      </c>
      <c r="J464" s="24">
        <v>25</v>
      </c>
      <c r="K464" s="24">
        <v>31</v>
      </c>
      <c r="L464" s="126">
        <f t="shared" si="33"/>
        <v>0.806451612903226</v>
      </c>
      <c r="M464" s="127">
        <v>79</v>
      </c>
      <c r="N464" s="27">
        <v>93</v>
      </c>
      <c r="O464" s="126">
        <f t="shared" si="34"/>
        <v>0.849462365591398</v>
      </c>
      <c r="P464" s="24"/>
    </row>
    <row r="465" s="105" customFormat="1" ht="17.45" customHeight="1" spans="1:16">
      <c r="A465" s="115">
        <v>461</v>
      </c>
      <c r="B465" s="24">
        <v>2018011794</v>
      </c>
      <c r="C465" s="24" t="s">
        <v>623</v>
      </c>
      <c r="D465" s="72">
        <v>2018</v>
      </c>
      <c r="E465" s="24" t="s">
        <v>541</v>
      </c>
      <c r="F465" s="125">
        <v>7.9</v>
      </c>
      <c r="G465" s="125">
        <v>54.78</v>
      </c>
      <c r="H465" s="125">
        <v>5.3</v>
      </c>
      <c r="I465" s="116">
        <f t="shared" si="35"/>
        <v>67.98</v>
      </c>
      <c r="J465" s="24">
        <v>24</v>
      </c>
      <c r="K465" s="24">
        <v>31</v>
      </c>
      <c r="L465" s="126">
        <f t="shared" si="33"/>
        <v>0.774193548387097</v>
      </c>
      <c r="M465" s="127">
        <v>80</v>
      </c>
      <c r="N465" s="27">
        <v>93</v>
      </c>
      <c r="O465" s="126">
        <f t="shared" si="34"/>
        <v>0.860215053763441</v>
      </c>
      <c r="P465" s="24"/>
    </row>
    <row r="466" s="105" customFormat="1" ht="17.45" customHeight="1" spans="1:16">
      <c r="A466" s="115">
        <v>462</v>
      </c>
      <c r="B466" s="24">
        <v>2018011768</v>
      </c>
      <c r="C466" s="24" t="s">
        <v>624</v>
      </c>
      <c r="D466" s="72">
        <v>2018</v>
      </c>
      <c r="E466" s="24" t="s">
        <v>541</v>
      </c>
      <c r="F466" s="125">
        <v>7.8</v>
      </c>
      <c r="G466" s="125">
        <v>55.13</v>
      </c>
      <c r="H466" s="125">
        <v>4.81</v>
      </c>
      <c r="I466" s="116">
        <f t="shared" si="35"/>
        <v>67.74</v>
      </c>
      <c r="J466" s="24">
        <v>25</v>
      </c>
      <c r="K466" s="24">
        <v>31</v>
      </c>
      <c r="L466" s="126">
        <f t="shared" si="33"/>
        <v>0.806451612903226</v>
      </c>
      <c r="M466" s="127">
        <v>81</v>
      </c>
      <c r="N466" s="27">
        <v>93</v>
      </c>
      <c r="O466" s="126">
        <f t="shared" si="34"/>
        <v>0.870967741935484</v>
      </c>
      <c r="P466" s="24"/>
    </row>
    <row r="467" s="105" customFormat="1" ht="17.45" customHeight="1" spans="1:16">
      <c r="A467" s="115">
        <v>463</v>
      </c>
      <c r="B467" s="24">
        <v>2018011738</v>
      </c>
      <c r="C467" s="24" t="s">
        <v>625</v>
      </c>
      <c r="D467" s="72">
        <v>2018</v>
      </c>
      <c r="E467" s="24" t="s">
        <v>548</v>
      </c>
      <c r="F467" s="125">
        <v>8.8</v>
      </c>
      <c r="G467" s="125">
        <v>53.99</v>
      </c>
      <c r="H467" s="125">
        <v>4.21</v>
      </c>
      <c r="I467" s="116">
        <f t="shared" si="35"/>
        <v>67</v>
      </c>
      <c r="J467" s="24">
        <v>26</v>
      </c>
      <c r="K467" s="24">
        <v>31</v>
      </c>
      <c r="L467" s="126">
        <f t="shared" si="33"/>
        <v>0.838709677419355</v>
      </c>
      <c r="M467" s="127">
        <v>82</v>
      </c>
      <c r="N467" s="27">
        <v>93</v>
      </c>
      <c r="O467" s="126">
        <f t="shared" si="34"/>
        <v>0.881720430107527</v>
      </c>
      <c r="P467" s="24"/>
    </row>
    <row r="468" s="105" customFormat="1" ht="17.45" customHeight="1" spans="1:16">
      <c r="A468" s="115">
        <v>464</v>
      </c>
      <c r="B468" s="24">
        <v>2018011795</v>
      </c>
      <c r="C468" s="24" t="s">
        <v>626</v>
      </c>
      <c r="D468" s="72">
        <v>2018</v>
      </c>
      <c r="E468" s="24" t="s">
        <v>541</v>
      </c>
      <c r="F468" s="125">
        <v>8</v>
      </c>
      <c r="G468" s="125">
        <v>52.17</v>
      </c>
      <c r="H468" s="125">
        <v>6.1</v>
      </c>
      <c r="I468" s="116">
        <f t="shared" si="35"/>
        <v>66.27</v>
      </c>
      <c r="J468" s="24">
        <v>26</v>
      </c>
      <c r="K468" s="24">
        <v>31</v>
      </c>
      <c r="L468" s="126">
        <f t="shared" si="33"/>
        <v>0.838709677419355</v>
      </c>
      <c r="M468" s="127">
        <v>83</v>
      </c>
      <c r="N468" s="27">
        <v>93</v>
      </c>
      <c r="O468" s="126">
        <f t="shared" si="34"/>
        <v>0.89247311827957</v>
      </c>
      <c r="P468" s="24"/>
    </row>
    <row r="469" s="105" customFormat="1" ht="17.45" customHeight="1" spans="1:16">
      <c r="A469" s="115">
        <v>465</v>
      </c>
      <c r="B469" s="24">
        <v>2018011769</v>
      </c>
      <c r="C469" s="24" t="s">
        <v>627</v>
      </c>
      <c r="D469" s="72">
        <v>2018</v>
      </c>
      <c r="E469" s="24" t="s">
        <v>541</v>
      </c>
      <c r="F469" s="125">
        <v>7.8</v>
      </c>
      <c r="G469" s="125">
        <v>52.28</v>
      </c>
      <c r="H469" s="125">
        <v>5.23</v>
      </c>
      <c r="I469" s="116">
        <f t="shared" si="35"/>
        <v>65.31</v>
      </c>
      <c r="J469" s="24">
        <v>27</v>
      </c>
      <c r="K469" s="24">
        <v>31</v>
      </c>
      <c r="L469" s="126">
        <f t="shared" si="33"/>
        <v>0.870967741935484</v>
      </c>
      <c r="M469" s="127">
        <v>84</v>
      </c>
      <c r="N469" s="27">
        <v>93</v>
      </c>
      <c r="O469" s="126">
        <f t="shared" si="34"/>
        <v>0.903225806451613</v>
      </c>
      <c r="P469" s="24"/>
    </row>
    <row r="470" s="105" customFormat="1" ht="17.45" customHeight="1" spans="1:16">
      <c r="A470" s="115">
        <v>466</v>
      </c>
      <c r="B470" s="24">
        <v>2018011760</v>
      </c>
      <c r="C470" s="24" t="s">
        <v>628</v>
      </c>
      <c r="D470" s="72">
        <v>2018</v>
      </c>
      <c r="E470" s="24" t="s">
        <v>548</v>
      </c>
      <c r="F470" s="125">
        <v>8.5</v>
      </c>
      <c r="G470" s="125">
        <v>50.7924</v>
      </c>
      <c r="H470" s="125">
        <v>4.96</v>
      </c>
      <c r="I470" s="116">
        <f t="shared" si="35"/>
        <v>64.2524</v>
      </c>
      <c r="J470" s="24">
        <v>27</v>
      </c>
      <c r="K470" s="24">
        <v>31</v>
      </c>
      <c r="L470" s="126">
        <f t="shared" si="33"/>
        <v>0.870967741935484</v>
      </c>
      <c r="M470" s="127">
        <v>85</v>
      </c>
      <c r="N470" s="27">
        <v>93</v>
      </c>
      <c r="O470" s="126">
        <f t="shared" si="34"/>
        <v>0.913978494623656</v>
      </c>
      <c r="P470" s="24"/>
    </row>
    <row r="471" s="105" customFormat="1" ht="17.45" customHeight="1" spans="1:16">
      <c r="A471" s="115">
        <v>467</v>
      </c>
      <c r="B471" s="24">
        <v>2018011742</v>
      </c>
      <c r="C471" s="24" t="s">
        <v>629</v>
      </c>
      <c r="D471" s="72">
        <v>2018</v>
      </c>
      <c r="E471" s="24" t="s">
        <v>548</v>
      </c>
      <c r="F471" s="125">
        <v>7.8</v>
      </c>
      <c r="G471" s="125">
        <v>51.74</v>
      </c>
      <c r="H471" s="125">
        <v>4.32</v>
      </c>
      <c r="I471" s="116">
        <f t="shared" si="35"/>
        <v>63.86</v>
      </c>
      <c r="J471" s="24">
        <v>28</v>
      </c>
      <c r="K471" s="24">
        <v>31</v>
      </c>
      <c r="L471" s="126">
        <f t="shared" si="33"/>
        <v>0.903225806451613</v>
      </c>
      <c r="M471" s="127">
        <v>86</v>
      </c>
      <c r="N471" s="27">
        <v>93</v>
      </c>
      <c r="O471" s="126">
        <f t="shared" si="34"/>
        <v>0.924731182795699</v>
      </c>
      <c r="P471" s="24"/>
    </row>
    <row r="472" s="105" customFormat="1" ht="17.45" customHeight="1" spans="1:16">
      <c r="A472" s="115">
        <v>468</v>
      </c>
      <c r="B472" s="24">
        <v>2018011789</v>
      </c>
      <c r="C472" s="24" t="s">
        <v>630</v>
      </c>
      <c r="D472" s="72">
        <v>2018</v>
      </c>
      <c r="E472" s="24" t="s">
        <v>541</v>
      </c>
      <c r="F472" s="125">
        <v>8.2</v>
      </c>
      <c r="G472" s="125">
        <v>50.1</v>
      </c>
      <c r="H472" s="125">
        <v>5.44</v>
      </c>
      <c r="I472" s="116">
        <f t="shared" si="35"/>
        <v>63.74</v>
      </c>
      <c r="J472" s="24">
        <v>28</v>
      </c>
      <c r="K472" s="24">
        <v>31</v>
      </c>
      <c r="L472" s="126">
        <f t="shared" si="33"/>
        <v>0.903225806451613</v>
      </c>
      <c r="M472" s="127">
        <v>87</v>
      </c>
      <c r="N472" s="27">
        <v>93</v>
      </c>
      <c r="O472" s="126">
        <f t="shared" si="34"/>
        <v>0.935483870967742</v>
      </c>
      <c r="P472" s="24"/>
    </row>
    <row r="473" s="105" customFormat="1" ht="17.45" customHeight="1" spans="1:16">
      <c r="A473" s="115">
        <v>469</v>
      </c>
      <c r="B473" s="24">
        <v>2018011782</v>
      </c>
      <c r="C473" s="24" t="s">
        <v>631</v>
      </c>
      <c r="D473" s="72">
        <v>2018</v>
      </c>
      <c r="E473" s="24" t="s">
        <v>541</v>
      </c>
      <c r="F473" s="125">
        <v>8.9</v>
      </c>
      <c r="G473" s="125">
        <v>49.01</v>
      </c>
      <c r="H473" s="125">
        <v>5.63</v>
      </c>
      <c r="I473" s="116">
        <f t="shared" si="35"/>
        <v>63.54</v>
      </c>
      <c r="J473" s="24">
        <v>29</v>
      </c>
      <c r="K473" s="24">
        <v>31</v>
      </c>
      <c r="L473" s="126">
        <f t="shared" si="33"/>
        <v>0.935483870967742</v>
      </c>
      <c r="M473" s="127">
        <v>88</v>
      </c>
      <c r="N473" s="27">
        <v>93</v>
      </c>
      <c r="O473" s="126">
        <f t="shared" si="34"/>
        <v>0.946236559139785</v>
      </c>
      <c r="P473" s="24"/>
    </row>
    <row r="474" s="105" customFormat="1" ht="17.45" customHeight="1" spans="1:16">
      <c r="A474" s="115">
        <v>470</v>
      </c>
      <c r="B474" s="24">
        <v>2014011442</v>
      </c>
      <c r="C474" s="24" t="s">
        <v>632</v>
      </c>
      <c r="D474" s="72">
        <v>2018</v>
      </c>
      <c r="E474" s="24" t="s">
        <v>548</v>
      </c>
      <c r="F474" s="125">
        <v>6.8</v>
      </c>
      <c r="G474" s="125">
        <v>54.0344</v>
      </c>
      <c r="H474" s="125">
        <v>2.436</v>
      </c>
      <c r="I474" s="116">
        <f t="shared" si="35"/>
        <v>63.2704</v>
      </c>
      <c r="J474" s="24">
        <v>29</v>
      </c>
      <c r="K474" s="24">
        <v>31</v>
      </c>
      <c r="L474" s="126">
        <f t="shared" si="33"/>
        <v>0.935483870967742</v>
      </c>
      <c r="M474" s="127">
        <v>89</v>
      </c>
      <c r="N474" s="27">
        <v>93</v>
      </c>
      <c r="O474" s="126">
        <f t="shared" si="34"/>
        <v>0.956989247311828</v>
      </c>
      <c r="P474" s="24"/>
    </row>
    <row r="475" s="105" customFormat="1" ht="17.45" customHeight="1" spans="1:16">
      <c r="A475" s="115">
        <v>471</v>
      </c>
      <c r="B475" s="24">
        <v>2018011741</v>
      </c>
      <c r="C475" s="24" t="s">
        <v>633</v>
      </c>
      <c r="D475" s="72">
        <v>2018</v>
      </c>
      <c r="E475" s="24" t="s">
        <v>548</v>
      </c>
      <c r="F475" s="125">
        <v>8</v>
      </c>
      <c r="G475" s="125">
        <v>49.6292</v>
      </c>
      <c r="H475" s="125">
        <v>4.085</v>
      </c>
      <c r="I475" s="116">
        <f t="shared" si="35"/>
        <v>61.7142</v>
      </c>
      <c r="J475" s="24">
        <v>30</v>
      </c>
      <c r="K475" s="24">
        <v>31</v>
      </c>
      <c r="L475" s="126">
        <f t="shared" si="33"/>
        <v>0.967741935483871</v>
      </c>
      <c r="M475" s="127">
        <v>90</v>
      </c>
      <c r="N475" s="27">
        <v>93</v>
      </c>
      <c r="O475" s="126">
        <f t="shared" si="34"/>
        <v>0.967741935483871</v>
      </c>
      <c r="P475" s="24"/>
    </row>
    <row r="476" s="105" customFormat="1" ht="17.45" customHeight="1" spans="1:16">
      <c r="A476" s="115">
        <v>472</v>
      </c>
      <c r="B476" s="24">
        <v>2018011778</v>
      </c>
      <c r="C476" s="24" t="s">
        <v>634</v>
      </c>
      <c r="D476" s="72">
        <v>2018</v>
      </c>
      <c r="E476" s="24" t="s">
        <v>541</v>
      </c>
      <c r="F476" s="125">
        <v>7.7</v>
      </c>
      <c r="G476" s="125">
        <v>49.08</v>
      </c>
      <c r="H476" s="125">
        <v>4.91</v>
      </c>
      <c r="I476" s="116">
        <f t="shared" si="35"/>
        <v>61.69</v>
      </c>
      <c r="J476" s="24">
        <v>30</v>
      </c>
      <c r="K476" s="24">
        <v>31</v>
      </c>
      <c r="L476" s="126">
        <f t="shared" si="33"/>
        <v>0.967741935483871</v>
      </c>
      <c r="M476" s="127">
        <v>91</v>
      </c>
      <c r="N476" s="27">
        <v>93</v>
      </c>
      <c r="O476" s="126">
        <f t="shared" si="34"/>
        <v>0.978494623655914</v>
      </c>
      <c r="P476" s="24"/>
    </row>
    <row r="477" s="105" customFormat="1" ht="17.45" customHeight="1" spans="1:16">
      <c r="A477" s="115">
        <v>473</v>
      </c>
      <c r="B477" s="24">
        <v>2018011739</v>
      </c>
      <c r="C477" s="24" t="s">
        <v>635</v>
      </c>
      <c r="D477" s="72">
        <v>2018</v>
      </c>
      <c r="E477" s="24" t="s">
        <v>548</v>
      </c>
      <c r="F477" s="125">
        <v>7.7</v>
      </c>
      <c r="G477" s="125">
        <v>37.53</v>
      </c>
      <c r="H477" s="125">
        <v>4.02</v>
      </c>
      <c r="I477" s="116">
        <f t="shared" si="35"/>
        <v>49.25</v>
      </c>
      <c r="J477" s="24">
        <v>31</v>
      </c>
      <c r="K477" s="24">
        <v>31</v>
      </c>
      <c r="L477" s="126">
        <f t="shared" si="33"/>
        <v>1</v>
      </c>
      <c r="M477" s="127">
        <v>92</v>
      </c>
      <c r="N477" s="27">
        <v>93</v>
      </c>
      <c r="O477" s="126">
        <f t="shared" si="34"/>
        <v>0.989247311827957</v>
      </c>
      <c r="P477" s="24"/>
    </row>
    <row r="478" s="105" customFormat="1" ht="17.45" customHeight="1" spans="1:16">
      <c r="A478" s="115">
        <v>474</v>
      </c>
      <c r="B478" s="28">
        <v>2017011392</v>
      </c>
      <c r="C478" s="28" t="s">
        <v>636</v>
      </c>
      <c r="D478" s="72">
        <v>2018</v>
      </c>
      <c r="E478" s="29" t="s">
        <v>541</v>
      </c>
      <c r="F478" s="125">
        <v>7</v>
      </c>
      <c r="G478" s="125">
        <v>20.31</v>
      </c>
      <c r="H478" s="125">
        <v>4</v>
      </c>
      <c r="I478" s="116">
        <f t="shared" si="35"/>
        <v>31.31</v>
      </c>
      <c r="J478" s="24">
        <v>31</v>
      </c>
      <c r="K478" s="24">
        <v>31</v>
      </c>
      <c r="L478" s="126">
        <f t="shared" si="33"/>
        <v>1</v>
      </c>
      <c r="M478" s="127">
        <v>93</v>
      </c>
      <c r="N478" s="127">
        <v>93</v>
      </c>
      <c r="O478" s="126">
        <f t="shared" si="34"/>
        <v>1</v>
      </c>
      <c r="P478" s="24"/>
    </row>
    <row r="479" s="105" customFormat="1" ht="17.45" customHeight="1" spans="1:16">
      <c r="A479" s="115">
        <v>475</v>
      </c>
      <c r="B479" s="25">
        <v>2018011704</v>
      </c>
      <c r="C479" s="30" t="s">
        <v>637</v>
      </c>
      <c r="D479" s="72">
        <v>2018</v>
      </c>
      <c r="E479" s="25" t="s">
        <v>638</v>
      </c>
      <c r="F479" s="124">
        <v>9.5</v>
      </c>
      <c r="G479" s="124">
        <v>73.19</v>
      </c>
      <c r="H479" s="124">
        <v>7.52</v>
      </c>
      <c r="I479" s="116">
        <f t="shared" si="35"/>
        <v>90.21</v>
      </c>
      <c r="J479" s="127">
        <v>1</v>
      </c>
      <c r="K479" s="127">
        <v>27</v>
      </c>
      <c r="L479" s="128">
        <f t="shared" si="33"/>
        <v>0.037037037037037</v>
      </c>
      <c r="M479" s="127">
        <v>1</v>
      </c>
      <c r="N479" s="127">
        <v>54</v>
      </c>
      <c r="O479" s="126">
        <f t="shared" ref="O479:O510" si="36">IFERROR(M479/N479,"")</f>
        <v>0.0185185185185185</v>
      </c>
      <c r="P479" s="24"/>
    </row>
    <row r="480" s="105" customFormat="1" ht="17.45" customHeight="1" spans="1:16">
      <c r="A480" s="115">
        <v>476</v>
      </c>
      <c r="B480" s="25">
        <v>2018011700</v>
      </c>
      <c r="C480" s="30" t="s">
        <v>639</v>
      </c>
      <c r="D480" s="72">
        <v>2018</v>
      </c>
      <c r="E480" s="25" t="s">
        <v>638</v>
      </c>
      <c r="F480" s="124">
        <v>8</v>
      </c>
      <c r="G480" s="124">
        <v>76.14</v>
      </c>
      <c r="H480" s="124">
        <v>6.03</v>
      </c>
      <c r="I480" s="116">
        <f t="shared" si="35"/>
        <v>90.17</v>
      </c>
      <c r="J480" s="127">
        <v>2</v>
      </c>
      <c r="K480" s="127">
        <v>27</v>
      </c>
      <c r="L480" s="128">
        <f t="shared" si="33"/>
        <v>0.0740740740740741</v>
      </c>
      <c r="M480" s="127">
        <v>2</v>
      </c>
      <c r="N480" s="127">
        <v>54</v>
      </c>
      <c r="O480" s="126">
        <f t="shared" si="36"/>
        <v>0.037037037037037</v>
      </c>
      <c r="P480" s="24"/>
    </row>
    <row r="481" s="105" customFormat="1" ht="17.45" customHeight="1" spans="1:16">
      <c r="A481" s="115">
        <v>477</v>
      </c>
      <c r="B481" s="28">
        <v>2018011670</v>
      </c>
      <c r="C481" s="79" t="s">
        <v>640</v>
      </c>
      <c r="D481" s="72">
        <v>2018</v>
      </c>
      <c r="E481" s="28" t="s">
        <v>641</v>
      </c>
      <c r="F481" s="125">
        <v>8.5</v>
      </c>
      <c r="G481" s="125">
        <v>73.262</v>
      </c>
      <c r="H481" s="125">
        <v>7.36</v>
      </c>
      <c r="I481" s="116">
        <f t="shared" si="35"/>
        <v>89.122</v>
      </c>
      <c r="J481" s="129">
        <v>1</v>
      </c>
      <c r="K481" s="129">
        <v>27</v>
      </c>
      <c r="L481" s="128">
        <f t="shared" si="33"/>
        <v>0.037037037037037</v>
      </c>
      <c r="M481" s="127">
        <v>3</v>
      </c>
      <c r="N481" s="129">
        <v>54</v>
      </c>
      <c r="O481" s="126">
        <f t="shared" si="36"/>
        <v>0.0555555555555556</v>
      </c>
      <c r="P481" s="24"/>
    </row>
    <row r="482" s="105" customFormat="1" ht="17.45" customHeight="1" spans="1:16">
      <c r="A482" s="115">
        <v>478</v>
      </c>
      <c r="B482" s="28">
        <v>2018011674</v>
      </c>
      <c r="C482" s="79" t="s">
        <v>642</v>
      </c>
      <c r="D482" s="72">
        <v>2018</v>
      </c>
      <c r="E482" s="28" t="s">
        <v>641</v>
      </c>
      <c r="F482" s="125">
        <v>8.6</v>
      </c>
      <c r="G482" s="125">
        <v>74.8164</v>
      </c>
      <c r="H482" s="125">
        <v>5.12</v>
      </c>
      <c r="I482" s="116">
        <f t="shared" si="35"/>
        <v>88.5364</v>
      </c>
      <c r="J482" s="129">
        <v>2</v>
      </c>
      <c r="K482" s="129">
        <v>27</v>
      </c>
      <c r="L482" s="128">
        <f t="shared" si="33"/>
        <v>0.0740740740740741</v>
      </c>
      <c r="M482" s="127">
        <v>4</v>
      </c>
      <c r="N482" s="129">
        <v>54</v>
      </c>
      <c r="O482" s="126">
        <f t="shared" si="36"/>
        <v>0.0740740740740741</v>
      </c>
      <c r="P482" s="24"/>
    </row>
    <row r="483" s="105" customFormat="1" ht="17.45" customHeight="1" spans="1:16">
      <c r="A483" s="115">
        <v>479</v>
      </c>
      <c r="B483" s="25">
        <v>2018011680</v>
      </c>
      <c r="C483" s="30" t="s">
        <v>643</v>
      </c>
      <c r="D483" s="72">
        <v>2018</v>
      </c>
      <c r="E483" s="25" t="s">
        <v>638</v>
      </c>
      <c r="F483" s="124">
        <v>9.5</v>
      </c>
      <c r="G483" s="124">
        <v>71.41</v>
      </c>
      <c r="H483" s="124">
        <v>6.73</v>
      </c>
      <c r="I483" s="116">
        <f t="shared" si="35"/>
        <v>87.64</v>
      </c>
      <c r="J483" s="127">
        <v>3</v>
      </c>
      <c r="K483" s="127">
        <v>27</v>
      </c>
      <c r="L483" s="128">
        <f t="shared" si="33"/>
        <v>0.111111111111111</v>
      </c>
      <c r="M483" s="127">
        <v>5</v>
      </c>
      <c r="N483" s="127">
        <v>54</v>
      </c>
      <c r="O483" s="126">
        <f t="shared" si="36"/>
        <v>0.0925925925925926</v>
      </c>
      <c r="P483" s="24"/>
    </row>
    <row r="484" s="105" customFormat="1" ht="17.45" customHeight="1" spans="1:16">
      <c r="A484" s="115">
        <v>480</v>
      </c>
      <c r="B484" s="25">
        <v>2018011697</v>
      </c>
      <c r="C484" s="30" t="s">
        <v>644</v>
      </c>
      <c r="D484" s="72">
        <v>2018</v>
      </c>
      <c r="E484" s="25" t="s">
        <v>638</v>
      </c>
      <c r="F484" s="124">
        <v>8.5</v>
      </c>
      <c r="G484" s="124">
        <v>71.9</v>
      </c>
      <c r="H484" s="124">
        <v>6.46</v>
      </c>
      <c r="I484" s="116">
        <f t="shared" si="35"/>
        <v>86.86</v>
      </c>
      <c r="J484" s="127">
        <v>4</v>
      </c>
      <c r="K484" s="127">
        <v>27</v>
      </c>
      <c r="L484" s="128">
        <f t="shared" si="33"/>
        <v>0.148148148148148</v>
      </c>
      <c r="M484" s="127">
        <v>6</v>
      </c>
      <c r="N484" s="127">
        <v>54</v>
      </c>
      <c r="O484" s="126">
        <f t="shared" si="36"/>
        <v>0.111111111111111</v>
      </c>
      <c r="P484" s="24"/>
    </row>
    <row r="485" s="105" customFormat="1" ht="17.45" customHeight="1" spans="1:16">
      <c r="A485" s="115">
        <v>481</v>
      </c>
      <c r="B485" s="25">
        <v>2018011699</v>
      </c>
      <c r="C485" s="30" t="s">
        <v>645</v>
      </c>
      <c r="D485" s="72">
        <v>2018</v>
      </c>
      <c r="E485" s="25" t="s">
        <v>638</v>
      </c>
      <c r="F485" s="124">
        <v>8.1</v>
      </c>
      <c r="G485" s="124">
        <v>70.45</v>
      </c>
      <c r="H485" s="124">
        <v>7.33</v>
      </c>
      <c r="I485" s="116">
        <f t="shared" ref="I485:I516" si="37">F485+G485+H485</f>
        <v>85.88</v>
      </c>
      <c r="J485" s="127">
        <v>5</v>
      </c>
      <c r="K485" s="127">
        <v>27</v>
      </c>
      <c r="L485" s="128">
        <f t="shared" si="33"/>
        <v>0.185185185185185</v>
      </c>
      <c r="M485" s="127">
        <v>7</v>
      </c>
      <c r="N485" s="127">
        <v>54</v>
      </c>
      <c r="O485" s="126">
        <f t="shared" si="36"/>
        <v>0.12962962962963</v>
      </c>
      <c r="P485" s="24"/>
    </row>
    <row r="486" s="105" customFormat="1" ht="17.45" customHeight="1" spans="1:16">
      <c r="A486" s="115">
        <v>482</v>
      </c>
      <c r="B486" s="28">
        <v>2018011666</v>
      </c>
      <c r="C486" s="79" t="s">
        <v>646</v>
      </c>
      <c r="D486" s="72">
        <v>2018</v>
      </c>
      <c r="E486" s="28" t="s">
        <v>641</v>
      </c>
      <c r="F486" s="125">
        <v>8.6</v>
      </c>
      <c r="G486" s="125">
        <v>71.5564</v>
      </c>
      <c r="H486" s="125">
        <v>5.64</v>
      </c>
      <c r="I486" s="116">
        <f t="shared" si="37"/>
        <v>85.7964</v>
      </c>
      <c r="J486" s="129">
        <v>3</v>
      </c>
      <c r="K486" s="129">
        <v>27</v>
      </c>
      <c r="L486" s="128">
        <f t="shared" si="33"/>
        <v>0.111111111111111</v>
      </c>
      <c r="M486" s="127">
        <v>8</v>
      </c>
      <c r="N486" s="129">
        <v>54</v>
      </c>
      <c r="O486" s="126">
        <f t="shared" si="36"/>
        <v>0.148148148148148</v>
      </c>
      <c r="P486" s="24"/>
    </row>
    <row r="487" s="105" customFormat="1" ht="17.45" customHeight="1" spans="1:16">
      <c r="A487" s="115">
        <v>483</v>
      </c>
      <c r="B487" s="28">
        <v>2018011653</v>
      </c>
      <c r="C487" s="79" t="s">
        <v>647</v>
      </c>
      <c r="D487" s="72">
        <v>2018</v>
      </c>
      <c r="E487" s="28" t="s">
        <v>641</v>
      </c>
      <c r="F487" s="125">
        <v>8.3</v>
      </c>
      <c r="G487" s="125">
        <v>72.6592</v>
      </c>
      <c r="H487" s="125">
        <v>4.27</v>
      </c>
      <c r="I487" s="116">
        <f t="shared" si="37"/>
        <v>85.2292</v>
      </c>
      <c r="J487" s="129">
        <v>4</v>
      </c>
      <c r="K487" s="129">
        <v>27</v>
      </c>
      <c r="L487" s="128">
        <f t="shared" si="33"/>
        <v>0.148148148148148</v>
      </c>
      <c r="M487" s="127">
        <v>9</v>
      </c>
      <c r="N487" s="129">
        <v>54</v>
      </c>
      <c r="O487" s="126">
        <f t="shared" si="36"/>
        <v>0.166666666666667</v>
      </c>
      <c r="P487" s="24"/>
    </row>
    <row r="488" s="105" customFormat="1" ht="17.45" customHeight="1" spans="1:16">
      <c r="A488" s="115">
        <v>484</v>
      </c>
      <c r="B488" s="28">
        <v>2018011673</v>
      </c>
      <c r="C488" s="79" t="s">
        <v>648</v>
      </c>
      <c r="D488" s="72">
        <v>2018</v>
      </c>
      <c r="E488" s="28" t="s">
        <v>641</v>
      </c>
      <c r="F488" s="125">
        <v>7.5</v>
      </c>
      <c r="G488" s="125">
        <v>72.9556</v>
      </c>
      <c r="H488" s="125">
        <v>4.53</v>
      </c>
      <c r="I488" s="116">
        <f t="shared" si="37"/>
        <v>84.9856</v>
      </c>
      <c r="J488" s="129">
        <v>5</v>
      </c>
      <c r="K488" s="129">
        <v>27</v>
      </c>
      <c r="L488" s="128">
        <f t="shared" si="33"/>
        <v>0.185185185185185</v>
      </c>
      <c r="M488" s="127">
        <v>10</v>
      </c>
      <c r="N488" s="129">
        <v>54</v>
      </c>
      <c r="O488" s="126">
        <f t="shared" si="36"/>
        <v>0.185185185185185</v>
      </c>
      <c r="P488" s="24"/>
    </row>
    <row r="489" s="105" customFormat="1" ht="17.45" customHeight="1" spans="1:16">
      <c r="A489" s="115">
        <v>485</v>
      </c>
      <c r="B489" s="25">
        <v>2018011691</v>
      </c>
      <c r="C489" s="30" t="s">
        <v>649</v>
      </c>
      <c r="D489" s="72">
        <v>2018</v>
      </c>
      <c r="E489" s="25" t="s">
        <v>638</v>
      </c>
      <c r="F489" s="124">
        <v>8.1</v>
      </c>
      <c r="G489" s="124">
        <v>72.38</v>
      </c>
      <c r="H489" s="124">
        <v>4.44</v>
      </c>
      <c r="I489" s="116">
        <f t="shared" si="37"/>
        <v>84.92</v>
      </c>
      <c r="J489" s="127">
        <v>6</v>
      </c>
      <c r="K489" s="127">
        <v>27</v>
      </c>
      <c r="L489" s="128">
        <f t="shared" si="33"/>
        <v>0.222222222222222</v>
      </c>
      <c r="M489" s="127">
        <v>11</v>
      </c>
      <c r="N489" s="127">
        <v>54</v>
      </c>
      <c r="O489" s="126">
        <f t="shared" si="36"/>
        <v>0.203703703703704</v>
      </c>
      <c r="P489" s="24"/>
    </row>
    <row r="490" s="105" customFormat="1" ht="17.45" customHeight="1" spans="1:16">
      <c r="A490" s="115">
        <v>486</v>
      </c>
      <c r="B490" s="25">
        <v>2018011692</v>
      </c>
      <c r="C490" s="30" t="s">
        <v>650</v>
      </c>
      <c r="D490" s="72">
        <v>2018</v>
      </c>
      <c r="E490" s="25" t="s">
        <v>638</v>
      </c>
      <c r="F490" s="124">
        <v>7.7</v>
      </c>
      <c r="G490" s="124">
        <v>72.22</v>
      </c>
      <c r="H490" s="124">
        <v>4.32</v>
      </c>
      <c r="I490" s="116">
        <f t="shared" si="37"/>
        <v>84.24</v>
      </c>
      <c r="J490" s="127">
        <v>7</v>
      </c>
      <c r="K490" s="127">
        <v>27</v>
      </c>
      <c r="L490" s="128">
        <f t="shared" si="33"/>
        <v>0.259259259259259</v>
      </c>
      <c r="M490" s="127">
        <v>12</v>
      </c>
      <c r="N490" s="127">
        <v>54</v>
      </c>
      <c r="O490" s="126">
        <f t="shared" si="36"/>
        <v>0.222222222222222</v>
      </c>
      <c r="P490" s="24"/>
    </row>
    <row r="491" s="105" customFormat="1" ht="17.45" customHeight="1" spans="1:16">
      <c r="A491" s="115">
        <v>487</v>
      </c>
      <c r="B491" s="28">
        <v>2018011675</v>
      </c>
      <c r="C491" s="79" t="s">
        <v>651</v>
      </c>
      <c r="D491" s="72">
        <v>2018</v>
      </c>
      <c r="E491" s="28" t="s">
        <v>641</v>
      </c>
      <c r="F491" s="125">
        <v>7.8</v>
      </c>
      <c r="G491" s="125">
        <v>70.1848</v>
      </c>
      <c r="H491" s="125">
        <v>5.5</v>
      </c>
      <c r="I491" s="116">
        <f t="shared" si="37"/>
        <v>83.4848</v>
      </c>
      <c r="J491" s="129">
        <v>6</v>
      </c>
      <c r="K491" s="129">
        <v>27</v>
      </c>
      <c r="L491" s="128">
        <f t="shared" si="33"/>
        <v>0.222222222222222</v>
      </c>
      <c r="M491" s="127">
        <v>13</v>
      </c>
      <c r="N491" s="129">
        <v>54</v>
      </c>
      <c r="O491" s="126">
        <f t="shared" si="36"/>
        <v>0.240740740740741</v>
      </c>
      <c r="P491" s="24"/>
    </row>
    <row r="492" s="105" customFormat="1" ht="17.45" customHeight="1" spans="1:16">
      <c r="A492" s="115">
        <v>488</v>
      </c>
      <c r="B492" s="25">
        <v>2018011681</v>
      </c>
      <c r="C492" s="30" t="s">
        <v>652</v>
      </c>
      <c r="D492" s="72">
        <v>2018</v>
      </c>
      <c r="E492" s="25" t="s">
        <v>638</v>
      </c>
      <c r="F492" s="124">
        <v>8.4</v>
      </c>
      <c r="G492" s="124">
        <v>67.44</v>
      </c>
      <c r="H492" s="124">
        <v>6.64</v>
      </c>
      <c r="I492" s="116">
        <f t="shared" si="37"/>
        <v>82.48</v>
      </c>
      <c r="J492" s="127">
        <v>8</v>
      </c>
      <c r="K492" s="127">
        <v>27</v>
      </c>
      <c r="L492" s="128">
        <f t="shared" si="33"/>
        <v>0.296296296296296</v>
      </c>
      <c r="M492" s="127">
        <v>14</v>
      </c>
      <c r="N492" s="127">
        <v>54</v>
      </c>
      <c r="O492" s="126">
        <f t="shared" si="36"/>
        <v>0.259259259259259</v>
      </c>
      <c r="P492" s="24"/>
    </row>
    <row r="493" s="105" customFormat="1" ht="17.45" customHeight="1" spans="1:16">
      <c r="A493" s="115">
        <v>489</v>
      </c>
      <c r="B493" s="25">
        <v>2018011690</v>
      </c>
      <c r="C493" s="30" t="s">
        <v>653</v>
      </c>
      <c r="D493" s="72">
        <v>2018</v>
      </c>
      <c r="E493" s="25" t="s">
        <v>638</v>
      </c>
      <c r="F493" s="124">
        <v>7.3</v>
      </c>
      <c r="G493" s="124">
        <v>70.42</v>
      </c>
      <c r="H493" s="124">
        <v>4.47</v>
      </c>
      <c r="I493" s="116">
        <f t="shared" si="37"/>
        <v>82.19</v>
      </c>
      <c r="J493" s="127">
        <v>9</v>
      </c>
      <c r="K493" s="127">
        <v>27</v>
      </c>
      <c r="L493" s="128">
        <f t="shared" si="33"/>
        <v>0.333333333333333</v>
      </c>
      <c r="M493" s="127">
        <v>15</v>
      </c>
      <c r="N493" s="127">
        <v>54</v>
      </c>
      <c r="O493" s="126">
        <f t="shared" si="36"/>
        <v>0.277777777777778</v>
      </c>
      <c r="P493" s="24"/>
    </row>
    <row r="494" s="105" customFormat="1" ht="17.45" customHeight="1" spans="1:16">
      <c r="A494" s="115">
        <v>490</v>
      </c>
      <c r="B494" s="25">
        <v>2018011696</v>
      </c>
      <c r="C494" s="30" t="s">
        <v>654</v>
      </c>
      <c r="D494" s="72">
        <v>2018</v>
      </c>
      <c r="E494" s="25" t="s">
        <v>638</v>
      </c>
      <c r="F494" s="124">
        <v>7.9</v>
      </c>
      <c r="G494" s="124">
        <v>66.89</v>
      </c>
      <c r="H494" s="124">
        <v>7.38</v>
      </c>
      <c r="I494" s="116">
        <f t="shared" si="37"/>
        <v>82.17</v>
      </c>
      <c r="J494" s="127">
        <v>10</v>
      </c>
      <c r="K494" s="127">
        <v>27</v>
      </c>
      <c r="L494" s="128">
        <f t="shared" si="33"/>
        <v>0.37037037037037</v>
      </c>
      <c r="M494" s="127">
        <v>16</v>
      </c>
      <c r="N494" s="127">
        <v>54</v>
      </c>
      <c r="O494" s="126">
        <f t="shared" si="36"/>
        <v>0.296296296296296</v>
      </c>
      <c r="P494" s="24"/>
    </row>
    <row r="495" s="105" customFormat="1" ht="17.45" customHeight="1" spans="1:16">
      <c r="A495" s="115">
        <v>491</v>
      </c>
      <c r="B495" s="28">
        <v>2018011649</v>
      </c>
      <c r="C495" s="79" t="s">
        <v>655</v>
      </c>
      <c r="D495" s="72">
        <v>2018</v>
      </c>
      <c r="E495" s="28" t="s">
        <v>641</v>
      </c>
      <c r="F495" s="125">
        <v>7.3</v>
      </c>
      <c r="G495" s="125">
        <v>70.3716</v>
      </c>
      <c r="H495" s="125">
        <v>4.2</v>
      </c>
      <c r="I495" s="116">
        <f t="shared" si="37"/>
        <v>81.8716</v>
      </c>
      <c r="J495" s="129">
        <v>7</v>
      </c>
      <c r="K495" s="129">
        <v>27</v>
      </c>
      <c r="L495" s="128">
        <f t="shared" si="33"/>
        <v>0.259259259259259</v>
      </c>
      <c r="M495" s="127">
        <v>17</v>
      </c>
      <c r="N495" s="129">
        <v>54</v>
      </c>
      <c r="O495" s="126">
        <f t="shared" si="36"/>
        <v>0.314814814814815</v>
      </c>
      <c r="P495" s="24"/>
    </row>
    <row r="496" s="105" customFormat="1" ht="17.45" customHeight="1" spans="1:16">
      <c r="A496" s="115">
        <v>492</v>
      </c>
      <c r="B496" s="25">
        <v>2018011703</v>
      </c>
      <c r="C496" s="30" t="s">
        <v>656</v>
      </c>
      <c r="D496" s="72">
        <v>2018</v>
      </c>
      <c r="E496" s="25" t="s">
        <v>638</v>
      </c>
      <c r="F496" s="124">
        <v>7.3</v>
      </c>
      <c r="G496" s="124">
        <v>67.38</v>
      </c>
      <c r="H496" s="124">
        <v>6.8</v>
      </c>
      <c r="I496" s="116">
        <f t="shared" si="37"/>
        <v>81.48</v>
      </c>
      <c r="J496" s="127">
        <v>11</v>
      </c>
      <c r="K496" s="127">
        <v>27</v>
      </c>
      <c r="L496" s="128">
        <f t="shared" si="33"/>
        <v>0.407407407407407</v>
      </c>
      <c r="M496" s="127">
        <v>18</v>
      </c>
      <c r="N496" s="127">
        <v>54</v>
      </c>
      <c r="O496" s="126">
        <f t="shared" si="36"/>
        <v>0.333333333333333</v>
      </c>
      <c r="P496" s="24"/>
    </row>
    <row r="497" s="105" customFormat="1" ht="17.45" customHeight="1" spans="1:16">
      <c r="A497" s="115">
        <v>493</v>
      </c>
      <c r="B497" s="25">
        <v>2018011689</v>
      </c>
      <c r="C497" s="30" t="s">
        <v>657</v>
      </c>
      <c r="D497" s="72">
        <v>2018</v>
      </c>
      <c r="E497" s="25" t="s">
        <v>638</v>
      </c>
      <c r="F497" s="124">
        <v>7.6</v>
      </c>
      <c r="G497" s="124">
        <v>69.14</v>
      </c>
      <c r="H497" s="124">
        <v>4.34</v>
      </c>
      <c r="I497" s="116">
        <f t="shared" si="37"/>
        <v>81.08</v>
      </c>
      <c r="J497" s="127">
        <v>12</v>
      </c>
      <c r="K497" s="127">
        <v>27</v>
      </c>
      <c r="L497" s="128">
        <f t="shared" si="33"/>
        <v>0.444444444444444</v>
      </c>
      <c r="M497" s="127">
        <v>19</v>
      </c>
      <c r="N497" s="127">
        <v>54</v>
      </c>
      <c r="O497" s="126">
        <f t="shared" si="36"/>
        <v>0.351851851851852</v>
      </c>
      <c r="P497" s="24"/>
    </row>
    <row r="498" s="105" customFormat="1" ht="17.45" customHeight="1" spans="1:16">
      <c r="A498" s="115">
        <v>494</v>
      </c>
      <c r="B498" s="28">
        <v>2018011669</v>
      </c>
      <c r="C498" s="79" t="s">
        <v>658</v>
      </c>
      <c r="D498" s="72">
        <v>2018</v>
      </c>
      <c r="E498" s="28" t="s">
        <v>641</v>
      </c>
      <c r="F498" s="125">
        <v>7.1</v>
      </c>
      <c r="G498" s="125">
        <v>69.1108</v>
      </c>
      <c r="H498" s="125">
        <v>4.55</v>
      </c>
      <c r="I498" s="116">
        <f t="shared" si="37"/>
        <v>80.7608</v>
      </c>
      <c r="J498" s="129">
        <v>8</v>
      </c>
      <c r="K498" s="129">
        <v>27</v>
      </c>
      <c r="L498" s="128">
        <f t="shared" si="33"/>
        <v>0.296296296296296</v>
      </c>
      <c r="M498" s="127">
        <v>20</v>
      </c>
      <c r="N498" s="129">
        <v>54</v>
      </c>
      <c r="O498" s="126">
        <f t="shared" si="36"/>
        <v>0.37037037037037</v>
      </c>
      <c r="P498" s="24"/>
    </row>
    <row r="499" s="105" customFormat="1" ht="17.45" customHeight="1" spans="1:16">
      <c r="A499" s="115">
        <v>495</v>
      </c>
      <c r="B499" s="25">
        <v>2018011705</v>
      </c>
      <c r="C499" s="30" t="s">
        <v>659</v>
      </c>
      <c r="D499" s="72">
        <v>2018</v>
      </c>
      <c r="E499" s="25" t="s">
        <v>638</v>
      </c>
      <c r="F499" s="124">
        <v>7.6</v>
      </c>
      <c r="G499" s="124">
        <v>68.57</v>
      </c>
      <c r="H499" s="124">
        <v>4.36</v>
      </c>
      <c r="I499" s="116">
        <f t="shared" si="37"/>
        <v>80.53</v>
      </c>
      <c r="J499" s="127">
        <v>13</v>
      </c>
      <c r="K499" s="127">
        <v>27</v>
      </c>
      <c r="L499" s="128">
        <f t="shared" si="33"/>
        <v>0.481481481481481</v>
      </c>
      <c r="M499" s="127">
        <v>21</v>
      </c>
      <c r="N499" s="127">
        <v>54</v>
      </c>
      <c r="O499" s="126">
        <f t="shared" si="36"/>
        <v>0.388888888888889</v>
      </c>
      <c r="P499" s="24"/>
    </row>
    <row r="500" s="105" customFormat="1" ht="17.45" customHeight="1" spans="1:16">
      <c r="A500" s="115">
        <v>496</v>
      </c>
      <c r="B500" s="28">
        <v>2018011659</v>
      </c>
      <c r="C500" s="79" t="s">
        <v>660</v>
      </c>
      <c r="D500" s="72">
        <v>2018</v>
      </c>
      <c r="E500" s="28" t="s">
        <v>641</v>
      </c>
      <c r="F500" s="125">
        <v>10</v>
      </c>
      <c r="G500" s="125">
        <v>64.8664</v>
      </c>
      <c r="H500" s="125">
        <v>5.54</v>
      </c>
      <c r="I500" s="116">
        <f t="shared" si="37"/>
        <v>80.4064</v>
      </c>
      <c r="J500" s="129">
        <v>9</v>
      </c>
      <c r="K500" s="129">
        <v>27</v>
      </c>
      <c r="L500" s="128">
        <f t="shared" si="33"/>
        <v>0.333333333333333</v>
      </c>
      <c r="M500" s="127">
        <v>22</v>
      </c>
      <c r="N500" s="129">
        <v>54</v>
      </c>
      <c r="O500" s="126">
        <f t="shared" si="36"/>
        <v>0.407407407407407</v>
      </c>
      <c r="P500" s="24"/>
    </row>
    <row r="501" s="105" customFormat="1" ht="17.45" customHeight="1" spans="1:16">
      <c r="A501" s="115">
        <v>497</v>
      </c>
      <c r="B501" s="28">
        <v>2018011664</v>
      </c>
      <c r="C501" s="79" t="s">
        <v>661</v>
      </c>
      <c r="D501" s="72">
        <v>2018</v>
      </c>
      <c r="E501" s="28" t="s">
        <v>641</v>
      </c>
      <c r="F501" s="125">
        <v>7.4</v>
      </c>
      <c r="G501" s="125">
        <v>68.4272</v>
      </c>
      <c r="H501" s="125">
        <v>4.44</v>
      </c>
      <c r="I501" s="116">
        <f t="shared" si="37"/>
        <v>80.2672</v>
      </c>
      <c r="J501" s="129">
        <v>10</v>
      </c>
      <c r="K501" s="129">
        <v>27</v>
      </c>
      <c r="L501" s="128">
        <f t="shared" si="33"/>
        <v>0.37037037037037</v>
      </c>
      <c r="M501" s="127">
        <v>23</v>
      </c>
      <c r="N501" s="129">
        <v>54</v>
      </c>
      <c r="O501" s="126">
        <f t="shared" si="36"/>
        <v>0.425925925925926</v>
      </c>
      <c r="P501" s="24"/>
    </row>
    <row r="502" s="105" customFormat="1" ht="17.45" customHeight="1" spans="1:16">
      <c r="A502" s="115">
        <v>498</v>
      </c>
      <c r="B502" s="25">
        <v>2018011676</v>
      </c>
      <c r="C502" s="30" t="s">
        <v>662</v>
      </c>
      <c r="D502" s="72">
        <v>2018</v>
      </c>
      <c r="E502" s="25" t="s">
        <v>638</v>
      </c>
      <c r="F502" s="124">
        <v>7.4</v>
      </c>
      <c r="G502" s="124">
        <v>67.54</v>
      </c>
      <c r="H502" s="124">
        <v>4.43</v>
      </c>
      <c r="I502" s="116">
        <f t="shared" si="37"/>
        <v>79.37</v>
      </c>
      <c r="J502" s="127">
        <v>14</v>
      </c>
      <c r="K502" s="127">
        <v>27</v>
      </c>
      <c r="L502" s="128">
        <f t="shared" si="33"/>
        <v>0.518518518518518</v>
      </c>
      <c r="M502" s="127">
        <v>24</v>
      </c>
      <c r="N502" s="127">
        <v>54</v>
      </c>
      <c r="O502" s="126">
        <f t="shared" si="36"/>
        <v>0.444444444444444</v>
      </c>
      <c r="P502" s="24"/>
    </row>
    <row r="503" s="105" customFormat="1" ht="17.45" customHeight="1" spans="1:16">
      <c r="A503" s="115">
        <v>499</v>
      </c>
      <c r="B503" s="25">
        <v>2018011685</v>
      </c>
      <c r="C503" s="30" t="s">
        <v>663</v>
      </c>
      <c r="D503" s="72">
        <v>2018</v>
      </c>
      <c r="E503" s="25" t="s">
        <v>638</v>
      </c>
      <c r="F503" s="124">
        <v>7.2</v>
      </c>
      <c r="G503" s="124">
        <v>66.98</v>
      </c>
      <c r="H503" s="124">
        <v>4.3</v>
      </c>
      <c r="I503" s="116">
        <f t="shared" si="37"/>
        <v>78.48</v>
      </c>
      <c r="J503" s="127">
        <v>15</v>
      </c>
      <c r="K503" s="127">
        <v>27</v>
      </c>
      <c r="L503" s="128">
        <f t="shared" si="33"/>
        <v>0.555555555555556</v>
      </c>
      <c r="M503" s="127">
        <v>25</v>
      </c>
      <c r="N503" s="127">
        <v>54</v>
      </c>
      <c r="O503" s="126">
        <f t="shared" si="36"/>
        <v>0.462962962962963</v>
      </c>
      <c r="P503" s="24"/>
    </row>
    <row r="504" s="105" customFormat="1" ht="17.45" customHeight="1" spans="1:16">
      <c r="A504" s="115">
        <v>500</v>
      </c>
      <c r="B504" s="28">
        <v>2018011672</v>
      </c>
      <c r="C504" s="79" t="s">
        <v>664</v>
      </c>
      <c r="D504" s="72">
        <v>2018</v>
      </c>
      <c r="E504" s="28" t="s">
        <v>641</v>
      </c>
      <c r="F504" s="125">
        <v>7.7</v>
      </c>
      <c r="G504" s="125">
        <v>65.0236</v>
      </c>
      <c r="H504" s="125">
        <v>5.26</v>
      </c>
      <c r="I504" s="116">
        <f t="shared" si="37"/>
        <v>77.9836</v>
      </c>
      <c r="J504" s="129">
        <v>11</v>
      </c>
      <c r="K504" s="129">
        <v>27</v>
      </c>
      <c r="L504" s="128">
        <f t="shared" si="33"/>
        <v>0.407407407407407</v>
      </c>
      <c r="M504" s="127">
        <v>26</v>
      </c>
      <c r="N504" s="129">
        <v>54</v>
      </c>
      <c r="O504" s="126">
        <f t="shared" si="36"/>
        <v>0.481481481481481</v>
      </c>
      <c r="P504" s="24"/>
    </row>
    <row r="505" s="105" customFormat="1" ht="17.45" customHeight="1" spans="1:16">
      <c r="A505" s="115">
        <v>501</v>
      </c>
      <c r="B505" s="25">
        <v>2018011694</v>
      </c>
      <c r="C505" s="30" t="s">
        <v>665</v>
      </c>
      <c r="D505" s="72">
        <v>2018</v>
      </c>
      <c r="E505" s="25" t="s">
        <v>638</v>
      </c>
      <c r="F505" s="124">
        <v>9</v>
      </c>
      <c r="G505" s="124">
        <v>62.79</v>
      </c>
      <c r="H505" s="124">
        <v>6.17</v>
      </c>
      <c r="I505" s="116">
        <f t="shared" si="37"/>
        <v>77.96</v>
      </c>
      <c r="J505" s="127">
        <v>16</v>
      </c>
      <c r="K505" s="127">
        <v>27</v>
      </c>
      <c r="L505" s="128">
        <f t="shared" si="33"/>
        <v>0.592592592592593</v>
      </c>
      <c r="M505" s="127">
        <v>27</v>
      </c>
      <c r="N505" s="127">
        <v>54</v>
      </c>
      <c r="O505" s="126">
        <f t="shared" si="36"/>
        <v>0.5</v>
      </c>
      <c r="P505" s="24"/>
    </row>
    <row r="506" s="105" customFormat="1" ht="17.45" customHeight="1" spans="1:16">
      <c r="A506" s="115">
        <v>502</v>
      </c>
      <c r="B506" s="28">
        <v>2018011660</v>
      </c>
      <c r="C506" s="79" t="s">
        <v>666</v>
      </c>
      <c r="D506" s="72">
        <v>2018</v>
      </c>
      <c r="E506" s="28" t="s">
        <v>641</v>
      </c>
      <c r="F506" s="125">
        <v>7</v>
      </c>
      <c r="G506" s="125">
        <v>66.5764</v>
      </c>
      <c r="H506" s="125">
        <v>4.13</v>
      </c>
      <c r="I506" s="116">
        <f t="shared" si="37"/>
        <v>77.7064</v>
      </c>
      <c r="J506" s="129">
        <v>12</v>
      </c>
      <c r="K506" s="129">
        <v>27</v>
      </c>
      <c r="L506" s="128">
        <f t="shared" si="33"/>
        <v>0.444444444444444</v>
      </c>
      <c r="M506" s="127">
        <v>28</v>
      </c>
      <c r="N506" s="129">
        <v>54</v>
      </c>
      <c r="O506" s="126">
        <f t="shared" si="36"/>
        <v>0.518518518518518</v>
      </c>
      <c r="P506" s="24"/>
    </row>
    <row r="507" s="105" customFormat="1" ht="17.45" customHeight="1" spans="1:16">
      <c r="A507" s="115">
        <v>503</v>
      </c>
      <c r="B507" s="25">
        <v>2018011677</v>
      </c>
      <c r="C507" s="30" t="s">
        <v>667</v>
      </c>
      <c r="D507" s="72">
        <v>2018</v>
      </c>
      <c r="E507" s="25" t="s">
        <v>638</v>
      </c>
      <c r="F507" s="124">
        <v>7.75</v>
      </c>
      <c r="G507" s="124">
        <v>65.22</v>
      </c>
      <c r="H507" s="124">
        <v>4.7</v>
      </c>
      <c r="I507" s="116">
        <f t="shared" si="37"/>
        <v>77.67</v>
      </c>
      <c r="J507" s="127">
        <v>17</v>
      </c>
      <c r="K507" s="127">
        <v>27</v>
      </c>
      <c r="L507" s="128">
        <f t="shared" si="33"/>
        <v>0.62962962962963</v>
      </c>
      <c r="M507" s="127">
        <v>29</v>
      </c>
      <c r="N507" s="127">
        <v>54</v>
      </c>
      <c r="O507" s="126">
        <f t="shared" si="36"/>
        <v>0.537037037037037</v>
      </c>
      <c r="P507" s="24"/>
    </row>
    <row r="508" s="105" customFormat="1" ht="17.45" customHeight="1" spans="1:16">
      <c r="A508" s="115">
        <v>504</v>
      </c>
      <c r="B508" s="28">
        <v>2018011652</v>
      </c>
      <c r="C508" s="79" t="s">
        <v>668</v>
      </c>
      <c r="D508" s="72">
        <v>2018</v>
      </c>
      <c r="E508" s="28" t="s">
        <v>641</v>
      </c>
      <c r="F508" s="125">
        <v>7.82</v>
      </c>
      <c r="G508" s="125">
        <v>65.7352</v>
      </c>
      <c r="H508" s="125">
        <v>4.01</v>
      </c>
      <c r="I508" s="116">
        <f t="shared" si="37"/>
        <v>77.5652</v>
      </c>
      <c r="J508" s="129">
        <v>13</v>
      </c>
      <c r="K508" s="129">
        <v>27</v>
      </c>
      <c r="L508" s="128">
        <f t="shared" si="33"/>
        <v>0.481481481481481</v>
      </c>
      <c r="M508" s="127">
        <v>30</v>
      </c>
      <c r="N508" s="129">
        <v>54</v>
      </c>
      <c r="O508" s="126">
        <f t="shared" si="36"/>
        <v>0.555555555555556</v>
      </c>
      <c r="P508" s="24"/>
    </row>
    <row r="509" s="105" customFormat="1" ht="17.45" customHeight="1" spans="1:16">
      <c r="A509" s="115">
        <v>505</v>
      </c>
      <c r="B509" s="25">
        <v>2018011693</v>
      </c>
      <c r="C509" s="30" t="s">
        <v>669</v>
      </c>
      <c r="D509" s="72">
        <v>2018</v>
      </c>
      <c r="E509" s="25" t="s">
        <v>638</v>
      </c>
      <c r="F509" s="124">
        <v>7.9</v>
      </c>
      <c r="G509" s="124">
        <v>65.1</v>
      </c>
      <c r="H509" s="124">
        <v>4.36</v>
      </c>
      <c r="I509" s="116">
        <f t="shared" si="37"/>
        <v>77.36</v>
      </c>
      <c r="J509" s="127">
        <v>18</v>
      </c>
      <c r="K509" s="127">
        <v>27</v>
      </c>
      <c r="L509" s="128">
        <f t="shared" si="33"/>
        <v>0.666666666666667</v>
      </c>
      <c r="M509" s="127">
        <v>31</v>
      </c>
      <c r="N509" s="127">
        <v>54</v>
      </c>
      <c r="O509" s="126">
        <f t="shared" si="36"/>
        <v>0.574074074074074</v>
      </c>
      <c r="P509" s="24"/>
    </row>
    <row r="510" s="105" customFormat="1" ht="17.45" customHeight="1" spans="1:16">
      <c r="A510" s="115">
        <v>506</v>
      </c>
      <c r="B510" s="25">
        <v>2018011679</v>
      </c>
      <c r="C510" s="30" t="s">
        <v>670</v>
      </c>
      <c r="D510" s="72">
        <v>2018</v>
      </c>
      <c r="E510" s="25" t="s">
        <v>638</v>
      </c>
      <c r="F510" s="124">
        <v>7</v>
      </c>
      <c r="G510" s="124">
        <v>66.17</v>
      </c>
      <c r="H510" s="124">
        <v>3.81</v>
      </c>
      <c r="I510" s="116">
        <f t="shared" si="37"/>
        <v>76.98</v>
      </c>
      <c r="J510" s="127">
        <v>19</v>
      </c>
      <c r="K510" s="127">
        <v>27</v>
      </c>
      <c r="L510" s="128">
        <f t="shared" si="33"/>
        <v>0.703703703703704</v>
      </c>
      <c r="M510" s="127">
        <v>32</v>
      </c>
      <c r="N510" s="127">
        <v>54</v>
      </c>
      <c r="O510" s="126">
        <f t="shared" si="36"/>
        <v>0.592592592592593</v>
      </c>
      <c r="P510" s="24"/>
    </row>
    <row r="511" s="105" customFormat="1" ht="17.45" customHeight="1" spans="1:16">
      <c r="A511" s="115">
        <v>507</v>
      </c>
      <c r="B511" s="28">
        <v>2018011645</v>
      </c>
      <c r="C511" s="79" t="s">
        <v>671</v>
      </c>
      <c r="D511" s="72">
        <v>2018</v>
      </c>
      <c r="E511" s="28" t="s">
        <v>641</v>
      </c>
      <c r="F511" s="125">
        <v>7.1</v>
      </c>
      <c r="G511" s="125">
        <v>65.1168</v>
      </c>
      <c r="H511" s="125">
        <v>4.21</v>
      </c>
      <c r="I511" s="116">
        <f t="shared" si="37"/>
        <v>76.4268</v>
      </c>
      <c r="J511" s="129">
        <v>14</v>
      </c>
      <c r="K511" s="129">
        <v>27</v>
      </c>
      <c r="L511" s="128">
        <f t="shared" si="33"/>
        <v>0.518518518518518</v>
      </c>
      <c r="M511" s="127">
        <v>33</v>
      </c>
      <c r="N511" s="129">
        <v>54</v>
      </c>
      <c r="O511" s="126">
        <f t="shared" ref="O511:O542" si="38">IFERROR(M511/N511,"")</f>
        <v>0.611111111111111</v>
      </c>
      <c r="P511" s="24"/>
    </row>
    <row r="512" s="105" customFormat="1" ht="17.45" customHeight="1" spans="1:16">
      <c r="A512" s="115">
        <v>508</v>
      </c>
      <c r="B512" s="28">
        <v>2018011661</v>
      </c>
      <c r="C512" s="79" t="s">
        <v>672</v>
      </c>
      <c r="D512" s="72">
        <v>2018</v>
      </c>
      <c r="E512" s="28" t="s">
        <v>641</v>
      </c>
      <c r="F512" s="125">
        <v>7</v>
      </c>
      <c r="G512" s="125">
        <v>64.31</v>
      </c>
      <c r="H512" s="125">
        <v>3.98</v>
      </c>
      <c r="I512" s="116">
        <f t="shared" si="37"/>
        <v>75.29</v>
      </c>
      <c r="J512" s="129">
        <v>15</v>
      </c>
      <c r="K512" s="129">
        <v>27</v>
      </c>
      <c r="L512" s="128">
        <f t="shared" si="33"/>
        <v>0.555555555555556</v>
      </c>
      <c r="M512" s="127">
        <v>34</v>
      </c>
      <c r="N512" s="129">
        <v>54</v>
      </c>
      <c r="O512" s="126">
        <f t="shared" si="38"/>
        <v>0.62962962962963</v>
      </c>
      <c r="P512" s="24"/>
    </row>
    <row r="513" s="105" customFormat="1" ht="17.45" customHeight="1" spans="1:16">
      <c r="A513" s="115">
        <v>509</v>
      </c>
      <c r="B513" s="25">
        <v>2018011702</v>
      </c>
      <c r="C513" s="30" t="s">
        <v>673</v>
      </c>
      <c r="D513" s="72">
        <v>2018</v>
      </c>
      <c r="E513" s="25" t="s">
        <v>638</v>
      </c>
      <c r="F513" s="124">
        <v>7.1</v>
      </c>
      <c r="G513" s="124">
        <v>63.08</v>
      </c>
      <c r="H513" s="124">
        <v>4.35</v>
      </c>
      <c r="I513" s="116">
        <f t="shared" si="37"/>
        <v>74.53</v>
      </c>
      <c r="J513" s="127">
        <v>20</v>
      </c>
      <c r="K513" s="127">
        <v>27</v>
      </c>
      <c r="L513" s="128">
        <f t="shared" si="33"/>
        <v>0.740740740740741</v>
      </c>
      <c r="M513" s="127">
        <v>35</v>
      </c>
      <c r="N513" s="127">
        <v>54</v>
      </c>
      <c r="O513" s="126">
        <f t="shared" si="38"/>
        <v>0.648148148148148</v>
      </c>
      <c r="P513" s="24"/>
    </row>
    <row r="514" s="105" customFormat="1" ht="17.45" customHeight="1" spans="1:16">
      <c r="A514" s="115">
        <v>510</v>
      </c>
      <c r="B514" s="28">
        <v>2018011668</v>
      </c>
      <c r="C514" s="79" t="s">
        <v>674</v>
      </c>
      <c r="D514" s="72">
        <v>2018</v>
      </c>
      <c r="E514" s="28" t="s">
        <v>641</v>
      </c>
      <c r="F514" s="125">
        <v>7</v>
      </c>
      <c r="G514" s="125">
        <v>62.7356</v>
      </c>
      <c r="H514" s="125">
        <v>4.59</v>
      </c>
      <c r="I514" s="116">
        <f t="shared" si="37"/>
        <v>74.3256</v>
      </c>
      <c r="J514" s="129">
        <v>16</v>
      </c>
      <c r="K514" s="129">
        <v>27</v>
      </c>
      <c r="L514" s="128">
        <f t="shared" ref="L514:L577" si="39">IFERROR(J514/K514,"")</f>
        <v>0.592592592592593</v>
      </c>
      <c r="M514" s="127">
        <v>36</v>
      </c>
      <c r="N514" s="129">
        <v>54</v>
      </c>
      <c r="O514" s="126">
        <f t="shared" si="38"/>
        <v>0.666666666666667</v>
      </c>
      <c r="P514" s="24"/>
    </row>
    <row r="515" s="105" customFormat="1" ht="17.45" customHeight="1" spans="1:16">
      <c r="A515" s="115">
        <v>511</v>
      </c>
      <c r="B515" s="25">
        <v>2018011682</v>
      </c>
      <c r="C515" s="30" t="s">
        <v>675</v>
      </c>
      <c r="D515" s="72">
        <v>2018</v>
      </c>
      <c r="E515" s="25" t="s">
        <v>638</v>
      </c>
      <c r="F515" s="124">
        <v>7.5</v>
      </c>
      <c r="G515" s="124">
        <v>62.6</v>
      </c>
      <c r="H515" s="124">
        <v>4.12</v>
      </c>
      <c r="I515" s="116">
        <f t="shared" si="37"/>
        <v>74.22</v>
      </c>
      <c r="J515" s="127">
        <v>21</v>
      </c>
      <c r="K515" s="127">
        <v>27</v>
      </c>
      <c r="L515" s="128">
        <f t="shared" si="39"/>
        <v>0.777777777777778</v>
      </c>
      <c r="M515" s="127">
        <v>37</v>
      </c>
      <c r="N515" s="127">
        <v>54</v>
      </c>
      <c r="O515" s="126">
        <f t="shared" si="38"/>
        <v>0.685185185185185</v>
      </c>
      <c r="P515" s="24"/>
    </row>
    <row r="516" s="105" customFormat="1" ht="17.45" customHeight="1" spans="1:16">
      <c r="A516" s="115">
        <v>512</v>
      </c>
      <c r="B516" s="25">
        <v>2018011688</v>
      </c>
      <c r="C516" s="30" t="s">
        <v>676</v>
      </c>
      <c r="D516" s="72">
        <v>2018</v>
      </c>
      <c r="E516" s="25" t="s">
        <v>638</v>
      </c>
      <c r="F516" s="124">
        <v>7.5</v>
      </c>
      <c r="G516" s="124">
        <v>64.16</v>
      </c>
      <c r="H516" s="124">
        <v>2.47</v>
      </c>
      <c r="I516" s="116">
        <f t="shared" si="37"/>
        <v>74.13</v>
      </c>
      <c r="J516" s="127">
        <v>22</v>
      </c>
      <c r="K516" s="127">
        <v>27</v>
      </c>
      <c r="L516" s="128">
        <f t="shared" si="39"/>
        <v>0.814814814814815</v>
      </c>
      <c r="M516" s="127">
        <v>38</v>
      </c>
      <c r="N516" s="127">
        <v>54</v>
      </c>
      <c r="O516" s="126">
        <f t="shared" si="38"/>
        <v>0.703703703703704</v>
      </c>
      <c r="P516" s="24"/>
    </row>
    <row r="517" s="105" customFormat="1" ht="17.45" customHeight="1" spans="1:16">
      <c r="A517" s="115">
        <v>513</v>
      </c>
      <c r="B517" s="25">
        <v>2018011678</v>
      </c>
      <c r="C517" s="30" t="s">
        <v>677</v>
      </c>
      <c r="D517" s="72">
        <v>2018</v>
      </c>
      <c r="E517" s="25" t="s">
        <v>638</v>
      </c>
      <c r="F517" s="124">
        <v>7.05</v>
      </c>
      <c r="G517" s="124">
        <v>62.26</v>
      </c>
      <c r="H517" s="124">
        <v>4.11</v>
      </c>
      <c r="I517" s="116">
        <f t="shared" ref="I517:I534" si="40">F517+G517+H517</f>
        <v>73.42</v>
      </c>
      <c r="J517" s="127">
        <v>23</v>
      </c>
      <c r="K517" s="127">
        <v>27</v>
      </c>
      <c r="L517" s="128">
        <f t="shared" si="39"/>
        <v>0.851851851851852</v>
      </c>
      <c r="M517" s="127">
        <v>39</v>
      </c>
      <c r="N517" s="127">
        <v>54</v>
      </c>
      <c r="O517" s="126">
        <f t="shared" si="38"/>
        <v>0.722222222222222</v>
      </c>
      <c r="P517" s="24"/>
    </row>
    <row r="518" s="105" customFormat="1" ht="17.45" customHeight="1" spans="1:16">
      <c r="A518" s="115">
        <v>514</v>
      </c>
      <c r="B518" s="28">
        <v>2018011654</v>
      </c>
      <c r="C518" s="79" t="s">
        <v>678</v>
      </c>
      <c r="D518" s="72">
        <v>2018</v>
      </c>
      <c r="E518" s="28" t="s">
        <v>641</v>
      </c>
      <c r="F518" s="125">
        <v>7.3</v>
      </c>
      <c r="G518" s="125">
        <v>61.2108</v>
      </c>
      <c r="H518" s="125">
        <v>4.4</v>
      </c>
      <c r="I518" s="116">
        <f t="shared" si="40"/>
        <v>72.9108</v>
      </c>
      <c r="J518" s="129">
        <v>17</v>
      </c>
      <c r="K518" s="129">
        <v>27</v>
      </c>
      <c r="L518" s="128">
        <f t="shared" si="39"/>
        <v>0.62962962962963</v>
      </c>
      <c r="M518" s="127">
        <v>40</v>
      </c>
      <c r="N518" s="129">
        <v>54</v>
      </c>
      <c r="O518" s="126">
        <f t="shared" si="38"/>
        <v>0.740740740740741</v>
      </c>
      <c r="P518" s="24"/>
    </row>
    <row r="519" s="105" customFormat="1" ht="17.45" customHeight="1" spans="1:16">
      <c r="A519" s="115">
        <v>515</v>
      </c>
      <c r="B519" s="28">
        <v>2018011658</v>
      </c>
      <c r="C519" s="79" t="s">
        <v>679</v>
      </c>
      <c r="D519" s="72">
        <v>2018</v>
      </c>
      <c r="E519" s="28" t="s">
        <v>641</v>
      </c>
      <c r="F519" s="125">
        <v>7</v>
      </c>
      <c r="G519" s="125">
        <v>61.5624</v>
      </c>
      <c r="H519" s="125">
        <v>3.9</v>
      </c>
      <c r="I519" s="116">
        <f t="shared" si="40"/>
        <v>72.4624</v>
      </c>
      <c r="J519" s="129">
        <v>18</v>
      </c>
      <c r="K519" s="129">
        <v>27</v>
      </c>
      <c r="L519" s="128">
        <f t="shared" si="39"/>
        <v>0.666666666666667</v>
      </c>
      <c r="M519" s="127">
        <v>41</v>
      </c>
      <c r="N519" s="129">
        <v>54</v>
      </c>
      <c r="O519" s="126">
        <f t="shared" si="38"/>
        <v>0.759259259259259</v>
      </c>
      <c r="P519" s="24"/>
    </row>
    <row r="520" s="105" customFormat="1" ht="17.45" customHeight="1" spans="1:16">
      <c r="A520" s="115">
        <v>516</v>
      </c>
      <c r="B520" s="25">
        <v>2018011683</v>
      </c>
      <c r="C520" s="30" t="s">
        <v>680</v>
      </c>
      <c r="D520" s="72">
        <v>2018</v>
      </c>
      <c r="E520" s="25" t="s">
        <v>638</v>
      </c>
      <c r="F520" s="124">
        <v>7.1</v>
      </c>
      <c r="G520" s="124">
        <v>60.95</v>
      </c>
      <c r="H520" s="124">
        <v>4</v>
      </c>
      <c r="I520" s="116">
        <f t="shared" si="40"/>
        <v>72.05</v>
      </c>
      <c r="J520" s="127">
        <v>24</v>
      </c>
      <c r="K520" s="127">
        <v>27</v>
      </c>
      <c r="L520" s="128">
        <f t="shared" si="39"/>
        <v>0.888888888888889</v>
      </c>
      <c r="M520" s="127">
        <v>42</v>
      </c>
      <c r="N520" s="127">
        <v>54</v>
      </c>
      <c r="O520" s="126">
        <f t="shared" si="38"/>
        <v>0.777777777777778</v>
      </c>
      <c r="P520" s="24"/>
    </row>
    <row r="521" s="105" customFormat="1" ht="17.45" customHeight="1" spans="1:16">
      <c r="A521" s="115">
        <v>517</v>
      </c>
      <c r="B521" s="28">
        <v>2018011656</v>
      </c>
      <c r="C521" s="79" t="s">
        <v>681</v>
      </c>
      <c r="D521" s="72">
        <v>2018</v>
      </c>
      <c r="E521" s="28" t="s">
        <v>641</v>
      </c>
      <c r="F521" s="125">
        <v>8.2</v>
      </c>
      <c r="G521" s="125">
        <v>59.21</v>
      </c>
      <c r="H521" s="125">
        <v>4.5</v>
      </c>
      <c r="I521" s="116">
        <f t="shared" si="40"/>
        <v>71.91</v>
      </c>
      <c r="J521" s="129">
        <v>19</v>
      </c>
      <c r="K521" s="129">
        <v>27</v>
      </c>
      <c r="L521" s="128">
        <f t="shared" si="39"/>
        <v>0.703703703703704</v>
      </c>
      <c r="M521" s="127">
        <v>43</v>
      </c>
      <c r="N521" s="129">
        <v>54</v>
      </c>
      <c r="O521" s="126">
        <f t="shared" si="38"/>
        <v>0.796296296296296</v>
      </c>
      <c r="P521" s="24"/>
    </row>
    <row r="522" s="105" customFormat="1" ht="17.45" customHeight="1" spans="1:16">
      <c r="A522" s="115">
        <v>518</v>
      </c>
      <c r="B522" s="28">
        <v>2018011663</v>
      </c>
      <c r="C522" s="79" t="s">
        <v>682</v>
      </c>
      <c r="D522" s="72">
        <v>2018</v>
      </c>
      <c r="E522" s="28" t="s">
        <v>641</v>
      </c>
      <c r="F522" s="125">
        <v>7.1</v>
      </c>
      <c r="G522" s="125">
        <v>60.882</v>
      </c>
      <c r="H522" s="125">
        <v>3.59</v>
      </c>
      <c r="I522" s="116">
        <f t="shared" si="40"/>
        <v>71.572</v>
      </c>
      <c r="J522" s="129">
        <v>20</v>
      </c>
      <c r="K522" s="129">
        <v>27</v>
      </c>
      <c r="L522" s="128">
        <f t="shared" si="39"/>
        <v>0.740740740740741</v>
      </c>
      <c r="M522" s="127">
        <v>44</v>
      </c>
      <c r="N522" s="129">
        <v>54</v>
      </c>
      <c r="O522" s="126">
        <f t="shared" si="38"/>
        <v>0.814814814814815</v>
      </c>
      <c r="P522" s="24"/>
    </row>
    <row r="523" s="105" customFormat="1" ht="17.45" customHeight="1" spans="1:16">
      <c r="A523" s="115">
        <v>519</v>
      </c>
      <c r="B523" s="28">
        <v>2018011662</v>
      </c>
      <c r="C523" s="79" t="s">
        <v>683</v>
      </c>
      <c r="D523" s="72">
        <v>2018</v>
      </c>
      <c r="E523" s="28" t="s">
        <v>641</v>
      </c>
      <c r="F523" s="125">
        <v>7</v>
      </c>
      <c r="G523" s="125">
        <v>60.3172</v>
      </c>
      <c r="H523" s="125">
        <v>3.98</v>
      </c>
      <c r="I523" s="116">
        <f t="shared" si="40"/>
        <v>71.2972</v>
      </c>
      <c r="J523" s="129">
        <v>21</v>
      </c>
      <c r="K523" s="129">
        <v>27</v>
      </c>
      <c r="L523" s="128">
        <f t="shared" si="39"/>
        <v>0.777777777777778</v>
      </c>
      <c r="M523" s="127">
        <v>45</v>
      </c>
      <c r="N523" s="129">
        <v>54</v>
      </c>
      <c r="O523" s="126">
        <f t="shared" si="38"/>
        <v>0.833333333333333</v>
      </c>
      <c r="P523" s="24"/>
    </row>
    <row r="524" s="105" customFormat="1" ht="17.45" customHeight="1" spans="1:16">
      <c r="A524" s="115">
        <v>520</v>
      </c>
      <c r="B524" s="25">
        <v>2018011687</v>
      </c>
      <c r="C524" s="30" t="s">
        <v>684</v>
      </c>
      <c r="D524" s="72">
        <v>2018</v>
      </c>
      <c r="E524" s="25" t="s">
        <v>638</v>
      </c>
      <c r="F524" s="124">
        <v>6.7</v>
      </c>
      <c r="G524" s="124">
        <v>61.62</v>
      </c>
      <c r="H524" s="124">
        <v>2.81</v>
      </c>
      <c r="I524" s="116">
        <f t="shared" si="40"/>
        <v>71.13</v>
      </c>
      <c r="J524" s="127">
        <v>25</v>
      </c>
      <c r="K524" s="127">
        <v>27</v>
      </c>
      <c r="L524" s="128">
        <f t="shared" si="39"/>
        <v>0.925925925925926</v>
      </c>
      <c r="M524" s="127">
        <v>46</v>
      </c>
      <c r="N524" s="127">
        <v>54</v>
      </c>
      <c r="O524" s="126">
        <f t="shared" si="38"/>
        <v>0.851851851851852</v>
      </c>
      <c r="P524" s="24"/>
    </row>
    <row r="525" s="105" customFormat="1" ht="17.45" customHeight="1" spans="1:16">
      <c r="A525" s="115">
        <v>521</v>
      </c>
      <c r="B525" s="28">
        <v>2018011651</v>
      </c>
      <c r="C525" s="79" t="s">
        <v>685</v>
      </c>
      <c r="D525" s="72">
        <v>2018</v>
      </c>
      <c r="E525" s="28" t="s">
        <v>641</v>
      </c>
      <c r="F525" s="125">
        <v>7.02</v>
      </c>
      <c r="G525" s="125">
        <v>60.2232</v>
      </c>
      <c r="H525" s="125">
        <v>3.88</v>
      </c>
      <c r="I525" s="116">
        <f t="shared" si="40"/>
        <v>71.1232</v>
      </c>
      <c r="J525" s="129">
        <v>22</v>
      </c>
      <c r="K525" s="129">
        <v>27</v>
      </c>
      <c r="L525" s="128">
        <f t="shared" si="39"/>
        <v>0.814814814814815</v>
      </c>
      <c r="M525" s="127">
        <v>47</v>
      </c>
      <c r="N525" s="129">
        <v>54</v>
      </c>
      <c r="O525" s="126">
        <f t="shared" si="38"/>
        <v>0.87037037037037</v>
      </c>
      <c r="P525" s="24"/>
    </row>
    <row r="526" s="105" customFormat="1" ht="17.45" customHeight="1" spans="1:16">
      <c r="A526" s="115">
        <v>522</v>
      </c>
      <c r="B526" s="28">
        <v>2018011671</v>
      </c>
      <c r="C526" s="79" t="s">
        <v>686</v>
      </c>
      <c r="D526" s="72">
        <v>2018</v>
      </c>
      <c r="E526" s="28" t="s">
        <v>641</v>
      </c>
      <c r="F526" s="125">
        <v>7.9</v>
      </c>
      <c r="G526" s="125">
        <v>58.1808</v>
      </c>
      <c r="H526" s="125">
        <v>4.34</v>
      </c>
      <c r="I526" s="116">
        <f t="shared" si="40"/>
        <v>70.4208</v>
      </c>
      <c r="J526" s="129">
        <v>23</v>
      </c>
      <c r="K526" s="129">
        <v>27</v>
      </c>
      <c r="L526" s="128">
        <f t="shared" si="39"/>
        <v>0.851851851851852</v>
      </c>
      <c r="M526" s="127">
        <v>48</v>
      </c>
      <c r="N526" s="129">
        <v>54</v>
      </c>
      <c r="O526" s="126">
        <f t="shared" si="38"/>
        <v>0.888888888888889</v>
      </c>
      <c r="P526" s="24"/>
    </row>
    <row r="527" s="105" customFormat="1" ht="17.45" customHeight="1" spans="1:16">
      <c r="A527" s="115">
        <v>523</v>
      </c>
      <c r="B527" s="28">
        <v>2018011647</v>
      </c>
      <c r="C527" s="79" t="s">
        <v>687</v>
      </c>
      <c r="D527" s="72">
        <v>2018</v>
      </c>
      <c r="E527" s="28" t="s">
        <v>641</v>
      </c>
      <c r="F527" s="125">
        <v>6.6</v>
      </c>
      <c r="G527" s="125">
        <v>60.3108</v>
      </c>
      <c r="H527" s="125">
        <v>3.47</v>
      </c>
      <c r="I527" s="116">
        <f t="shared" si="40"/>
        <v>70.3808</v>
      </c>
      <c r="J527" s="129">
        <v>24</v>
      </c>
      <c r="K527" s="129">
        <v>27</v>
      </c>
      <c r="L527" s="128">
        <f t="shared" si="39"/>
        <v>0.888888888888889</v>
      </c>
      <c r="M527" s="127">
        <v>49</v>
      </c>
      <c r="N527" s="129">
        <v>54</v>
      </c>
      <c r="O527" s="126">
        <f t="shared" si="38"/>
        <v>0.907407407407407</v>
      </c>
      <c r="P527" s="24"/>
    </row>
    <row r="528" s="105" customFormat="1" ht="17.45" customHeight="1" spans="1:16">
      <c r="A528" s="115">
        <v>524</v>
      </c>
      <c r="B528" s="25">
        <v>2018011684</v>
      </c>
      <c r="C528" s="30" t="s">
        <v>688</v>
      </c>
      <c r="D528" s="72">
        <v>2018</v>
      </c>
      <c r="E528" s="25" t="s">
        <v>638</v>
      </c>
      <c r="F528" s="124">
        <v>6.75</v>
      </c>
      <c r="G528" s="124">
        <v>60.43</v>
      </c>
      <c r="H528" s="124">
        <v>2.87</v>
      </c>
      <c r="I528" s="116">
        <f t="shared" si="40"/>
        <v>70.05</v>
      </c>
      <c r="J528" s="127">
        <v>26</v>
      </c>
      <c r="K528" s="127">
        <v>27</v>
      </c>
      <c r="L528" s="128">
        <f t="shared" si="39"/>
        <v>0.962962962962963</v>
      </c>
      <c r="M528" s="127">
        <v>50</v>
      </c>
      <c r="N528" s="127">
        <v>54</v>
      </c>
      <c r="O528" s="126">
        <f t="shared" si="38"/>
        <v>0.925925925925926</v>
      </c>
      <c r="P528" s="24"/>
    </row>
    <row r="529" s="105" customFormat="1" ht="17.45" customHeight="1" spans="1:16">
      <c r="A529" s="115">
        <v>525</v>
      </c>
      <c r="B529" s="28">
        <v>2018011657</v>
      </c>
      <c r="C529" s="79" t="s">
        <v>689</v>
      </c>
      <c r="D529" s="72">
        <v>2018</v>
      </c>
      <c r="E529" s="28" t="s">
        <v>641</v>
      </c>
      <c r="F529" s="125">
        <v>7.1</v>
      </c>
      <c r="G529" s="125">
        <v>57.3556</v>
      </c>
      <c r="H529" s="125">
        <v>3.83</v>
      </c>
      <c r="I529" s="116">
        <f t="shared" si="40"/>
        <v>68.2856</v>
      </c>
      <c r="J529" s="129">
        <v>25</v>
      </c>
      <c r="K529" s="129">
        <v>27</v>
      </c>
      <c r="L529" s="128">
        <f t="shared" si="39"/>
        <v>0.925925925925926</v>
      </c>
      <c r="M529" s="127">
        <v>51</v>
      </c>
      <c r="N529" s="129">
        <v>54</v>
      </c>
      <c r="O529" s="126">
        <f t="shared" si="38"/>
        <v>0.944444444444444</v>
      </c>
      <c r="P529" s="24"/>
    </row>
    <row r="530" s="105" customFormat="1" ht="17.45" customHeight="1" spans="1:16">
      <c r="A530" s="115">
        <v>526</v>
      </c>
      <c r="B530" s="25">
        <v>2018011695</v>
      </c>
      <c r="C530" s="30" t="s">
        <v>690</v>
      </c>
      <c r="D530" s="72">
        <v>2018</v>
      </c>
      <c r="E530" s="25" t="s">
        <v>638</v>
      </c>
      <c r="F530" s="124">
        <v>6.8</v>
      </c>
      <c r="G530" s="124">
        <v>55.31</v>
      </c>
      <c r="H530" s="124">
        <v>4.21</v>
      </c>
      <c r="I530" s="116">
        <f t="shared" si="40"/>
        <v>66.32</v>
      </c>
      <c r="J530" s="127">
        <v>27</v>
      </c>
      <c r="K530" s="127">
        <v>27</v>
      </c>
      <c r="L530" s="128">
        <f t="shared" si="39"/>
        <v>1</v>
      </c>
      <c r="M530" s="127">
        <v>52</v>
      </c>
      <c r="N530" s="127">
        <v>54</v>
      </c>
      <c r="O530" s="126">
        <f t="shared" si="38"/>
        <v>0.962962962962963</v>
      </c>
      <c r="P530" s="24"/>
    </row>
    <row r="531" s="105" customFormat="1" ht="17.45" customHeight="1" spans="1:16">
      <c r="A531" s="115">
        <v>527</v>
      </c>
      <c r="B531" s="28">
        <v>2018011665</v>
      </c>
      <c r="C531" s="79" t="s">
        <v>691</v>
      </c>
      <c r="D531" s="72">
        <v>2018</v>
      </c>
      <c r="E531" s="28" t="s">
        <v>641</v>
      </c>
      <c r="F531" s="125">
        <v>7.4</v>
      </c>
      <c r="G531" s="125">
        <v>49.1508</v>
      </c>
      <c r="H531" s="125">
        <v>4.4</v>
      </c>
      <c r="I531" s="116">
        <f t="shared" si="40"/>
        <v>60.9508</v>
      </c>
      <c r="J531" s="129">
        <v>26</v>
      </c>
      <c r="K531" s="129">
        <v>27</v>
      </c>
      <c r="L531" s="128">
        <f t="shared" si="39"/>
        <v>0.962962962962963</v>
      </c>
      <c r="M531" s="127">
        <v>53</v>
      </c>
      <c r="N531" s="129">
        <v>54</v>
      </c>
      <c r="O531" s="126">
        <f t="shared" si="38"/>
        <v>0.981481481481482</v>
      </c>
      <c r="P531" s="24"/>
    </row>
    <row r="532" s="105" customFormat="1" ht="17.45" customHeight="1" spans="1:16">
      <c r="A532" s="115">
        <v>528</v>
      </c>
      <c r="B532" s="28">
        <v>2018011650</v>
      </c>
      <c r="C532" s="79" t="s">
        <v>692</v>
      </c>
      <c r="D532" s="72">
        <v>2018</v>
      </c>
      <c r="E532" s="28" t="s">
        <v>641</v>
      </c>
      <c r="F532" s="125">
        <v>6.7</v>
      </c>
      <c r="G532" s="125">
        <v>44.6328</v>
      </c>
      <c r="H532" s="125">
        <v>0</v>
      </c>
      <c r="I532" s="116">
        <f t="shared" si="40"/>
        <v>51.3328</v>
      </c>
      <c r="J532" s="129">
        <v>27</v>
      </c>
      <c r="K532" s="129">
        <v>27</v>
      </c>
      <c r="L532" s="128">
        <f t="shared" si="39"/>
        <v>1</v>
      </c>
      <c r="M532" s="127">
        <v>54</v>
      </c>
      <c r="N532" s="129">
        <v>54</v>
      </c>
      <c r="O532" s="126">
        <f t="shared" si="38"/>
        <v>1</v>
      </c>
      <c r="P532" s="24"/>
    </row>
    <row r="533" s="105" customFormat="1" ht="17.45" customHeight="1" spans="1:16">
      <c r="A533" s="115">
        <v>529</v>
      </c>
      <c r="B533" s="72">
        <v>2018011882</v>
      </c>
      <c r="C533" s="81" t="s">
        <v>693</v>
      </c>
      <c r="D533" s="72">
        <v>2018</v>
      </c>
      <c r="E533" s="72" t="s">
        <v>694</v>
      </c>
      <c r="F533" s="124">
        <v>9.7</v>
      </c>
      <c r="G533" s="124">
        <v>74.05</v>
      </c>
      <c r="H533" s="124">
        <v>7.34</v>
      </c>
      <c r="I533" s="116">
        <f t="shared" si="40"/>
        <v>91.09</v>
      </c>
      <c r="J533" s="27">
        <v>1</v>
      </c>
      <c r="K533" s="27">
        <v>30</v>
      </c>
      <c r="L533" s="126">
        <f t="shared" si="39"/>
        <v>0.0333333333333333</v>
      </c>
      <c r="M533" s="127">
        <v>1</v>
      </c>
      <c r="N533" s="27">
        <v>30</v>
      </c>
      <c r="O533" s="126">
        <f t="shared" si="38"/>
        <v>0.0333333333333333</v>
      </c>
      <c r="P533" s="24"/>
    </row>
    <row r="534" s="105" customFormat="1" ht="17.45" customHeight="1" spans="1:16">
      <c r="A534" s="115">
        <v>530</v>
      </c>
      <c r="B534" s="72">
        <v>2018011815</v>
      </c>
      <c r="C534" s="81" t="s">
        <v>695</v>
      </c>
      <c r="D534" s="72">
        <v>2018</v>
      </c>
      <c r="E534" s="72" t="s">
        <v>694</v>
      </c>
      <c r="F534" s="124">
        <v>8.3</v>
      </c>
      <c r="G534" s="124">
        <v>73.38</v>
      </c>
      <c r="H534" s="124">
        <v>6.05</v>
      </c>
      <c r="I534" s="116">
        <f t="shared" si="40"/>
        <v>87.73</v>
      </c>
      <c r="J534" s="27">
        <v>2</v>
      </c>
      <c r="K534" s="27">
        <v>30</v>
      </c>
      <c r="L534" s="126">
        <f t="shared" si="39"/>
        <v>0.0666666666666667</v>
      </c>
      <c r="M534" s="127">
        <v>2</v>
      </c>
      <c r="N534" s="27">
        <v>30</v>
      </c>
      <c r="O534" s="126">
        <f t="shared" si="38"/>
        <v>0.0666666666666667</v>
      </c>
      <c r="P534" s="24"/>
    </row>
    <row r="535" s="105" customFormat="1" ht="17.45" customHeight="1" spans="1:16">
      <c r="A535" s="115">
        <v>531</v>
      </c>
      <c r="B535" s="72">
        <v>2018011881</v>
      </c>
      <c r="C535" s="81" t="s">
        <v>696</v>
      </c>
      <c r="D535" s="72">
        <v>2018</v>
      </c>
      <c r="E535" s="72" t="s">
        <v>694</v>
      </c>
      <c r="F535" s="124">
        <v>9.04</v>
      </c>
      <c r="G535" s="124">
        <v>70.75</v>
      </c>
      <c r="H535" s="124">
        <v>7.33</v>
      </c>
      <c r="I535" s="116">
        <f t="shared" ref="I535:I570" si="41">F535+G535+H535</f>
        <v>87.12</v>
      </c>
      <c r="J535" s="27">
        <v>3</v>
      </c>
      <c r="K535" s="27">
        <v>30</v>
      </c>
      <c r="L535" s="126">
        <f t="shared" si="39"/>
        <v>0.1</v>
      </c>
      <c r="M535" s="127">
        <v>3</v>
      </c>
      <c r="N535" s="27">
        <v>30</v>
      </c>
      <c r="O535" s="126">
        <f t="shared" si="38"/>
        <v>0.1</v>
      </c>
      <c r="P535" s="24"/>
    </row>
    <row r="536" s="105" customFormat="1" ht="17.45" customHeight="1" spans="1:16">
      <c r="A536" s="115">
        <v>532</v>
      </c>
      <c r="B536" s="72">
        <v>2018011876</v>
      </c>
      <c r="C536" s="81" t="s">
        <v>697</v>
      </c>
      <c r="D536" s="72">
        <v>2018</v>
      </c>
      <c r="E536" s="72" t="s">
        <v>694</v>
      </c>
      <c r="F536" s="124">
        <v>7.5</v>
      </c>
      <c r="G536" s="124">
        <v>71.65</v>
      </c>
      <c r="H536" s="124">
        <v>7.466</v>
      </c>
      <c r="I536" s="116">
        <f t="shared" si="41"/>
        <v>86.616</v>
      </c>
      <c r="J536" s="27">
        <v>4</v>
      </c>
      <c r="K536" s="27">
        <v>30</v>
      </c>
      <c r="L536" s="126">
        <f t="shared" si="39"/>
        <v>0.133333333333333</v>
      </c>
      <c r="M536" s="127">
        <v>4</v>
      </c>
      <c r="N536" s="27">
        <v>30</v>
      </c>
      <c r="O536" s="126">
        <f t="shared" si="38"/>
        <v>0.133333333333333</v>
      </c>
      <c r="P536" s="24"/>
    </row>
    <row r="537" s="105" customFormat="1" ht="17.45" customHeight="1" spans="1:16">
      <c r="A537" s="115">
        <v>533</v>
      </c>
      <c r="B537" s="72">
        <v>2018011817</v>
      </c>
      <c r="C537" s="81" t="s">
        <v>698</v>
      </c>
      <c r="D537" s="72">
        <v>2018</v>
      </c>
      <c r="E537" s="72" t="s">
        <v>694</v>
      </c>
      <c r="F537" s="124">
        <v>8.6</v>
      </c>
      <c r="G537" s="124">
        <v>71.24</v>
      </c>
      <c r="H537" s="124">
        <v>6.677</v>
      </c>
      <c r="I537" s="116">
        <f t="shared" si="41"/>
        <v>86.517</v>
      </c>
      <c r="J537" s="27">
        <v>5</v>
      </c>
      <c r="K537" s="27">
        <v>30</v>
      </c>
      <c r="L537" s="126">
        <f t="shared" si="39"/>
        <v>0.166666666666667</v>
      </c>
      <c r="M537" s="127">
        <v>5</v>
      </c>
      <c r="N537" s="27">
        <v>30</v>
      </c>
      <c r="O537" s="126">
        <f t="shared" si="38"/>
        <v>0.166666666666667</v>
      </c>
      <c r="P537" s="24"/>
    </row>
    <row r="538" s="105" customFormat="1" ht="17.45" customHeight="1" spans="1:16">
      <c r="A538" s="115">
        <v>534</v>
      </c>
      <c r="B538" s="72">
        <v>2018011802</v>
      </c>
      <c r="C538" s="81" t="s">
        <v>699</v>
      </c>
      <c r="D538" s="72">
        <v>2018</v>
      </c>
      <c r="E538" s="72" t="s">
        <v>694</v>
      </c>
      <c r="F538" s="124">
        <v>9.4</v>
      </c>
      <c r="G538" s="124">
        <v>69.76</v>
      </c>
      <c r="H538" s="124">
        <v>6.85</v>
      </c>
      <c r="I538" s="116">
        <f t="shared" si="41"/>
        <v>86.01</v>
      </c>
      <c r="J538" s="27">
        <v>6</v>
      </c>
      <c r="K538" s="27">
        <v>30</v>
      </c>
      <c r="L538" s="126">
        <f t="shared" si="39"/>
        <v>0.2</v>
      </c>
      <c r="M538" s="127">
        <v>6</v>
      </c>
      <c r="N538" s="27">
        <v>30</v>
      </c>
      <c r="O538" s="126">
        <f t="shared" si="38"/>
        <v>0.2</v>
      </c>
      <c r="P538" s="24"/>
    </row>
    <row r="539" s="105" customFormat="1" ht="17.45" customHeight="1" spans="1:16">
      <c r="A539" s="115">
        <v>535</v>
      </c>
      <c r="B539" s="72">
        <v>2018011848</v>
      </c>
      <c r="C539" s="81" t="s">
        <v>700</v>
      </c>
      <c r="D539" s="72">
        <v>2018</v>
      </c>
      <c r="E539" s="72" t="s">
        <v>694</v>
      </c>
      <c r="F539" s="124">
        <v>9.9</v>
      </c>
      <c r="G539" s="124">
        <v>69.59</v>
      </c>
      <c r="H539" s="124">
        <v>6.318</v>
      </c>
      <c r="I539" s="116">
        <f t="shared" si="41"/>
        <v>85.808</v>
      </c>
      <c r="J539" s="27">
        <v>7</v>
      </c>
      <c r="K539" s="27">
        <v>30</v>
      </c>
      <c r="L539" s="126">
        <f t="shared" si="39"/>
        <v>0.233333333333333</v>
      </c>
      <c r="M539" s="127">
        <v>7</v>
      </c>
      <c r="N539" s="27">
        <v>30</v>
      </c>
      <c r="O539" s="126">
        <f t="shared" si="38"/>
        <v>0.233333333333333</v>
      </c>
      <c r="P539" s="24"/>
    </row>
    <row r="540" s="105" customFormat="1" ht="17.45" customHeight="1" spans="1:16">
      <c r="A540" s="115">
        <v>536</v>
      </c>
      <c r="B540" s="72">
        <v>2018011821</v>
      </c>
      <c r="C540" s="81" t="s">
        <v>701</v>
      </c>
      <c r="D540" s="72">
        <v>2018</v>
      </c>
      <c r="E540" s="72" t="s">
        <v>694</v>
      </c>
      <c r="F540" s="124">
        <v>8.35</v>
      </c>
      <c r="G540" s="124">
        <v>70.86</v>
      </c>
      <c r="H540" s="124">
        <v>5.82</v>
      </c>
      <c r="I540" s="116">
        <f t="shared" si="41"/>
        <v>85.03</v>
      </c>
      <c r="J540" s="27">
        <v>8</v>
      </c>
      <c r="K540" s="27">
        <v>30</v>
      </c>
      <c r="L540" s="126">
        <f t="shared" si="39"/>
        <v>0.266666666666667</v>
      </c>
      <c r="M540" s="127">
        <v>8</v>
      </c>
      <c r="N540" s="27">
        <v>30</v>
      </c>
      <c r="O540" s="126">
        <f t="shared" si="38"/>
        <v>0.266666666666667</v>
      </c>
      <c r="P540" s="24"/>
    </row>
    <row r="541" s="105" customFormat="1" ht="17.45" customHeight="1" spans="1:16">
      <c r="A541" s="115">
        <v>537</v>
      </c>
      <c r="B541" s="72">
        <v>2018011865</v>
      </c>
      <c r="C541" s="81" t="s">
        <v>702</v>
      </c>
      <c r="D541" s="72">
        <v>2018</v>
      </c>
      <c r="E541" s="72" t="s">
        <v>694</v>
      </c>
      <c r="F541" s="124">
        <v>7.3</v>
      </c>
      <c r="G541" s="124">
        <v>71.09</v>
      </c>
      <c r="H541" s="124">
        <v>4.9</v>
      </c>
      <c r="I541" s="116">
        <f t="shared" si="41"/>
        <v>83.29</v>
      </c>
      <c r="J541" s="27">
        <v>9</v>
      </c>
      <c r="K541" s="27">
        <v>30</v>
      </c>
      <c r="L541" s="126">
        <f t="shared" si="39"/>
        <v>0.3</v>
      </c>
      <c r="M541" s="127">
        <v>9</v>
      </c>
      <c r="N541" s="27">
        <v>30</v>
      </c>
      <c r="O541" s="126">
        <f t="shared" si="38"/>
        <v>0.3</v>
      </c>
      <c r="P541" s="24"/>
    </row>
    <row r="542" s="105" customFormat="1" ht="17.45" customHeight="1" spans="1:16">
      <c r="A542" s="115">
        <v>538</v>
      </c>
      <c r="B542" s="72">
        <v>2018011824</v>
      </c>
      <c r="C542" s="81" t="s">
        <v>703</v>
      </c>
      <c r="D542" s="72">
        <v>2018</v>
      </c>
      <c r="E542" s="72" t="s">
        <v>694</v>
      </c>
      <c r="F542" s="124">
        <v>7.7</v>
      </c>
      <c r="G542" s="124">
        <v>69.66</v>
      </c>
      <c r="H542" s="124">
        <v>4.68</v>
      </c>
      <c r="I542" s="116">
        <f t="shared" si="41"/>
        <v>82.04</v>
      </c>
      <c r="J542" s="27">
        <v>10</v>
      </c>
      <c r="K542" s="27">
        <v>30</v>
      </c>
      <c r="L542" s="126">
        <f t="shared" si="39"/>
        <v>0.333333333333333</v>
      </c>
      <c r="M542" s="127">
        <v>10</v>
      </c>
      <c r="N542" s="27">
        <v>30</v>
      </c>
      <c r="O542" s="126">
        <f t="shared" si="38"/>
        <v>0.333333333333333</v>
      </c>
      <c r="P542" s="24"/>
    </row>
    <row r="543" s="105" customFormat="1" ht="17.45" customHeight="1" spans="1:16">
      <c r="A543" s="115">
        <v>539</v>
      </c>
      <c r="B543" s="72">
        <v>2018011861</v>
      </c>
      <c r="C543" s="81" t="s">
        <v>704</v>
      </c>
      <c r="D543" s="72">
        <v>2018</v>
      </c>
      <c r="E543" s="72" t="s">
        <v>694</v>
      </c>
      <c r="F543" s="124">
        <v>7.52</v>
      </c>
      <c r="G543" s="124">
        <v>69.75</v>
      </c>
      <c r="H543" s="124">
        <v>4.1</v>
      </c>
      <c r="I543" s="116">
        <f t="shared" si="41"/>
        <v>81.37</v>
      </c>
      <c r="J543" s="27">
        <v>11</v>
      </c>
      <c r="K543" s="27">
        <v>30</v>
      </c>
      <c r="L543" s="126">
        <f t="shared" si="39"/>
        <v>0.366666666666667</v>
      </c>
      <c r="M543" s="127">
        <v>11</v>
      </c>
      <c r="N543" s="27">
        <v>30</v>
      </c>
      <c r="O543" s="126">
        <f t="shared" ref="O543:O562" si="42">IFERROR(M543/N543,"")</f>
        <v>0.366666666666667</v>
      </c>
      <c r="P543" s="24"/>
    </row>
    <row r="544" s="105" customFormat="1" ht="17.45" customHeight="1" spans="1:16">
      <c r="A544" s="115">
        <v>540</v>
      </c>
      <c r="B544" s="72">
        <v>2018011829</v>
      </c>
      <c r="C544" s="81" t="s">
        <v>705</v>
      </c>
      <c r="D544" s="72">
        <v>2018</v>
      </c>
      <c r="E544" s="72" t="s">
        <v>694</v>
      </c>
      <c r="F544" s="124">
        <v>7.3</v>
      </c>
      <c r="G544" s="124">
        <v>69.3</v>
      </c>
      <c r="H544" s="124">
        <v>4.27</v>
      </c>
      <c r="I544" s="116">
        <f t="shared" si="41"/>
        <v>80.87</v>
      </c>
      <c r="J544" s="27">
        <v>12</v>
      </c>
      <c r="K544" s="27">
        <v>30</v>
      </c>
      <c r="L544" s="126">
        <f t="shared" si="39"/>
        <v>0.4</v>
      </c>
      <c r="M544" s="127">
        <v>12</v>
      </c>
      <c r="N544" s="27">
        <v>30</v>
      </c>
      <c r="O544" s="126">
        <f t="shared" si="42"/>
        <v>0.4</v>
      </c>
      <c r="P544" s="24"/>
    </row>
    <row r="545" s="105" customFormat="1" ht="17.45" customHeight="1" spans="1:16">
      <c r="A545" s="115">
        <v>541</v>
      </c>
      <c r="B545" s="72">
        <v>2018011813</v>
      </c>
      <c r="C545" s="81" t="s">
        <v>706</v>
      </c>
      <c r="D545" s="72">
        <v>2018</v>
      </c>
      <c r="E545" s="72" t="s">
        <v>694</v>
      </c>
      <c r="F545" s="124">
        <v>7.35</v>
      </c>
      <c r="G545" s="124">
        <v>67.04</v>
      </c>
      <c r="H545" s="124">
        <v>4.92</v>
      </c>
      <c r="I545" s="116">
        <f t="shared" si="41"/>
        <v>79.31</v>
      </c>
      <c r="J545" s="27">
        <v>13</v>
      </c>
      <c r="K545" s="27">
        <v>30</v>
      </c>
      <c r="L545" s="126">
        <f t="shared" si="39"/>
        <v>0.433333333333333</v>
      </c>
      <c r="M545" s="127">
        <v>13</v>
      </c>
      <c r="N545" s="27">
        <v>30</v>
      </c>
      <c r="O545" s="126">
        <f t="shared" si="42"/>
        <v>0.433333333333333</v>
      </c>
      <c r="P545" s="24"/>
    </row>
    <row r="546" s="105" customFormat="1" ht="17.45" customHeight="1" spans="1:16">
      <c r="A546" s="115">
        <v>542</v>
      </c>
      <c r="B546" s="72">
        <v>2018011825</v>
      </c>
      <c r="C546" s="81" t="s">
        <v>707</v>
      </c>
      <c r="D546" s="72">
        <v>2018</v>
      </c>
      <c r="E546" s="72" t="s">
        <v>694</v>
      </c>
      <c r="F546" s="124">
        <v>8.2</v>
      </c>
      <c r="G546" s="124">
        <v>63.54</v>
      </c>
      <c r="H546" s="124">
        <v>6.9</v>
      </c>
      <c r="I546" s="116">
        <f t="shared" si="41"/>
        <v>78.64</v>
      </c>
      <c r="J546" s="27">
        <v>14</v>
      </c>
      <c r="K546" s="27">
        <v>30</v>
      </c>
      <c r="L546" s="126">
        <f t="shared" si="39"/>
        <v>0.466666666666667</v>
      </c>
      <c r="M546" s="127">
        <v>14</v>
      </c>
      <c r="N546" s="27">
        <v>30</v>
      </c>
      <c r="O546" s="126">
        <f t="shared" si="42"/>
        <v>0.466666666666667</v>
      </c>
      <c r="P546" s="24"/>
    </row>
    <row r="547" s="105" customFormat="1" ht="17.45" customHeight="1" spans="1:16">
      <c r="A547" s="115">
        <v>543</v>
      </c>
      <c r="B547" s="72">
        <v>2018011806</v>
      </c>
      <c r="C547" s="81" t="s">
        <v>82</v>
      </c>
      <c r="D547" s="72">
        <v>2018</v>
      </c>
      <c r="E547" s="72" t="s">
        <v>694</v>
      </c>
      <c r="F547" s="124">
        <v>8.76</v>
      </c>
      <c r="G547" s="124">
        <v>64.118</v>
      </c>
      <c r="H547" s="124">
        <v>5.502</v>
      </c>
      <c r="I547" s="116">
        <f t="shared" si="41"/>
        <v>78.38</v>
      </c>
      <c r="J547" s="27">
        <v>15</v>
      </c>
      <c r="K547" s="27">
        <v>30</v>
      </c>
      <c r="L547" s="126">
        <f t="shared" si="39"/>
        <v>0.5</v>
      </c>
      <c r="M547" s="127">
        <v>15</v>
      </c>
      <c r="N547" s="27">
        <v>30</v>
      </c>
      <c r="O547" s="126">
        <f t="shared" si="42"/>
        <v>0.5</v>
      </c>
      <c r="P547" s="24"/>
    </row>
    <row r="548" s="105" customFormat="1" ht="17.45" customHeight="1" spans="1:16">
      <c r="A548" s="115">
        <v>544</v>
      </c>
      <c r="B548" s="72">
        <v>2018011798</v>
      </c>
      <c r="C548" s="81" t="s">
        <v>708</v>
      </c>
      <c r="D548" s="72">
        <v>2018</v>
      </c>
      <c r="E548" s="72" t="s">
        <v>694</v>
      </c>
      <c r="F548" s="124">
        <v>7.9</v>
      </c>
      <c r="G548" s="124">
        <v>65.828</v>
      </c>
      <c r="H548" s="124">
        <v>4.56</v>
      </c>
      <c r="I548" s="116">
        <f t="shared" si="41"/>
        <v>78.288</v>
      </c>
      <c r="J548" s="27">
        <v>16</v>
      </c>
      <c r="K548" s="27">
        <v>30</v>
      </c>
      <c r="L548" s="126">
        <f t="shared" si="39"/>
        <v>0.533333333333333</v>
      </c>
      <c r="M548" s="127">
        <v>16</v>
      </c>
      <c r="N548" s="27">
        <v>30</v>
      </c>
      <c r="O548" s="126">
        <f t="shared" si="42"/>
        <v>0.533333333333333</v>
      </c>
      <c r="P548" s="24"/>
    </row>
    <row r="549" s="105" customFormat="1" ht="17.45" customHeight="1" spans="1:16">
      <c r="A549" s="115">
        <v>545</v>
      </c>
      <c r="B549" s="72">
        <v>2018011863</v>
      </c>
      <c r="C549" s="81" t="s">
        <v>709</v>
      </c>
      <c r="D549" s="72">
        <v>2018</v>
      </c>
      <c r="E549" s="72" t="s">
        <v>694</v>
      </c>
      <c r="F549" s="124">
        <v>7.03</v>
      </c>
      <c r="G549" s="124">
        <v>67.08</v>
      </c>
      <c r="H549" s="124">
        <v>4.12</v>
      </c>
      <c r="I549" s="116">
        <f t="shared" si="41"/>
        <v>78.23</v>
      </c>
      <c r="J549" s="27">
        <v>17</v>
      </c>
      <c r="K549" s="27">
        <v>30</v>
      </c>
      <c r="L549" s="126">
        <f t="shared" si="39"/>
        <v>0.566666666666667</v>
      </c>
      <c r="M549" s="127">
        <v>17</v>
      </c>
      <c r="N549" s="27">
        <v>30</v>
      </c>
      <c r="O549" s="126">
        <f t="shared" si="42"/>
        <v>0.566666666666667</v>
      </c>
      <c r="P549" s="24"/>
    </row>
    <row r="550" s="105" customFormat="1" ht="17.45" customHeight="1" spans="1:16">
      <c r="A550" s="115">
        <v>546</v>
      </c>
      <c r="B550" s="72">
        <v>2018011810</v>
      </c>
      <c r="C550" s="81" t="s">
        <v>710</v>
      </c>
      <c r="D550" s="72">
        <v>2018</v>
      </c>
      <c r="E550" s="72" t="s">
        <v>694</v>
      </c>
      <c r="F550" s="124">
        <v>7.32</v>
      </c>
      <c r="G550" s="124">
        <v>66.06</v>
      </c>
      <c r="H550" s="124">
        <v>4.65</v>
      </c>
      <c r="I550" s="116">
        <f t="shared" si="41"/>
        <v>78.03</v>
      </c>
      <c r="J550" s="27">
        <v>18</v>
      </c>
      <c r="K550" s="27">
        <v>30</v>
      </c>
      <c r="L550" s="126">
        <f t="shared" si="39"/>
        <v>0.6</v>
      </c>
      <c r="M550" s="127">
        <v>18</v>
      </c>
      <c r="N550" s="27">
        <v>30</v>
      </c>
      <c r="O550" s="126">
        <f t="shared" si="42"/>
        <v>0.6</v>
      </c>
      <c r="P550" s="24"/>
    </row>
    <row r="551" s="105" customFormat="1" ht="17.45" customHeight="1" spans="1:16">
      <c r="A551" s="115">
        <v>547</v>
      </c>
      <c r="B551" s="72">
        <v>2018011870</v>
      </c>
      <c r="C551" s="72" t="s">
        <v>711</v>
      </c>
      <c r="D551" s="72">
        <v>2018</v>
      </c>
      <c r="E551" s="72" t="s">
        <v>694</v>
      </c>
      <c r="F551" s="124">
        <v>7.4</v>
      </c>
      <c r="G551" s="124">
        <v>64.76</v>
      </c>
      <c r="H551" s="124">
        <v>4.28</v>
      </c>
      <c r="I551" s="116">
        <f t="shared" si="41"/>
        <v>76.44</v>
      </c>
      <c r="J551" s="27">
        <v>19</v>
      </c>
      <c r="K551" s="27">
        <v>30</v>
      </c>
      <c r="L551" s="126">
        <f t="shared" si="39"/>
        <v>0.633333333333333</v>
      </c>
      <c r="M551" s="127">
        <v>19</v>
      </c>
      <c r="N551" s="27">
        <v>30</v>
      </c>
      <c r="O551" s="126">
        <f t="shared" si="42"/>
        <v>0.633333333333333</v>
      </c>
      <c r="P551" s="24"/>
    </row>
    <row r="552" s="105" customFormat="1" ht="17.45" customHeight="1" spans="1:16">
      <c r="A552" s="115">
        <v>548</v>
      </c>
      <c r="B552" s="72">
        <v>2018011819</v>
      </c>
      <c r="C552" s="72" t="s">
        <v>712</v>
      </c>
      <c r="D552" s="72">
        <v>2018</v>
      </c>
      <c r="E552" s="72" t="s">
        <v>694</v>
      </c>
      <c r="F552" s="124">
        <v>7.5</v>
      </c>
      <c r="G552" s="124">
        <v>61.87</v>
      </c>
      <c r="H552" s="124">
        <v>5.997</v>
      </c>
      <c r="I552" s="116">
        <f t="shared" si="41"/>
        <v>75.367</v>
      </c>
      <c r="J552" s="27">
        <v>20</v>
      </c>
      <c r="K552" s="27">
        <v>30</v>
      </c>
      <c r="L552" s="126">
        <f t="shared" si="39"/>
        <v>0.666666666666667</v>
      </c>
      <c r="M552" s="127">
        <v>20</v>
      </c>
      <c r="N552" s="27">
        <v>30</v>
      </c>
      <c r="O552" s="126">
        <f t="shared" si="42"/>
        <v>0.666666666666667</v>
      </c>
      <c r="P552" s="24"/>
    </row>
    <row r="553" s="105" customFormat="1" ht="17.45" customHeight="1" spans="1:16">
      <c r="A553" s="115">
        <v>549</v>
      </c>
      <c r="B553" s="72">
        <v>2018011849</v>
      </c>
      <c r="C553" s="72" t="s">
        <v>713</v>
      </c>
      <c r="D553" s="72">
        <v>2018</v>
      </c>
      <c r="E553" s="72" t="s">
        <v>694</v>
      </c>
      <c r="F553" s="124">
        <v>7</v>
      </c>
      <c r="G553" s="124">
        <v>63.58</v>
      </c>
      <c r="H553" s="124">
        <v>4.14</v>
      </c>
      <c r="I553" s="116">
        <f t="shared" si="41"/>
        <v>74.72</v>
      </c>
      <c r="J553" s="27">
        <v>21</v>
      </c>
      <c r="K553" s="27">
        <v>30</v>
      </c>
      <c r="L553" s="126">
        <f t="shared" si="39"/>
        <v>0.7</v>
      </c>
      <c r="M553" s="127">
        <v>21</v>
      </c>
      <c r="N553" s="27">
        <v>30</v>
      </c>
      <c r="O553" s="126">
        <f t="shared" si="42"/>
        <v>0.7</v>
      </c>
      <c r="P553" s="24"/>
    </row>
    <row r="554" s="105" customFormat="1" ht="17.45" customHeight="1" spans="1:16">
      <c r="A554" s="115">
        <v>550</v>
      </c>
      <c r="B554" s="72">
        <v>2018011867</v>
      </c>
      <c r="C554" s="72" t="s">
        <v>714</v>
      </c>
      <c r="D554" s="72">
        <v>2018</v>
      </c>
      <c r="E554" s="72" t="s">
        <v>694</v>
      </c>
      <c r="F554" s="124">
        <v>8.6</v>
      </c>
      <c r="G554" s="124">
        <v>59.085</v>
      </c>
      <c r="H554" s="124">
        <v>5.078</v>
      </c>
      <c r="I554" s="116">
        <f t="shared" si="41"/>
        <v>72.763</v>
      </c>
      <c r="J554" s="27">
        <v>22</v>
      </c>
      <c r="K554" s="27">
        <v>30</v>
      </c>
      <c r="L554" s="126">
        <f t="shared" si="39"/>
        <v>0.733333333333333</v>
      </c>
      <c r="M554" s="127">
        <v>22</v>
      </c>
      <c r="N554" s="27">
        <v>30</v>
      </c>
      <c r="O554" s="126">
        <f t="shared" si="42"/>
        <v>0.733333333333333</v>
      </c>
      <c r="P554" s="24"/>
    </row>
    <row r="555" s="105" customFormat="1" ht="17.45" customHeight="1" spans="1:16">
      <c r="A555" s="115">
        <v>551</v>
      </c>
      <c r="B555" s="72">
        <v>2018011880</v>
      </c>
      <c r="C555" s="72" t="s">
        <v>715</v>
      </c>
      <c r="D555" s="72">
        <v>2018</v>
      </c>
      <c r="E555" s="72" t="s">
        <v>694</v>
      </c>
      <c r="F555" s="124">
        <v>7.92</v>
      </c>
      <c r="G555" s="124">
        <v>56.9232</v>
      </c>
      <c r="H555" s="124">
        <v>7.673</v>
      </c>
      <c r="I555" s="116">
        <f t="shared" si="41"/>
        <v>72.5162</v>
      </c>
      <c r="J555" s="27">
        <v>23</v>
      </c>
      <c r="K555" s="27">
        <v>30</v>
      </c>
      <c r="L555" s="126">
        <f t="shared" si="39"/>
        <v>0.766666666666667</v>
      </c>
      <c r="M555" s="127">
        <v>23</v>
      </c>
      <c r="N555" s="27">
        <v>30</v>
      </c>
      <c r="O555" s="126">
        <f t="shared" si="42"/>
        <v>0.766666666666667</v>
      </c>
      <c r="P555" s="24"/>
    </row>
    <row r="556" s="105" customFormat="1" ht="17.45" customHeight="1" spans="1:16">
      <c r="A556" s="115">
        <v>552</v>
      </c>
      <c r="B556" s="72">
        <v>2018011826</v>
      </c>
      <c r="C556" s="72" t="s">
        <v>716</v>
      </c>
      <c r="D556" s="72">
        <v>2018</v>
      </c>
      <c r="E556" s="72" t="s">
        <v>694</v>
      </c>
      <c r="F556" s="124">
        <v>8.5</v>
      </c>
      <c r="G556" s="124">
        <v>59.36</v>
      </c>
      <c r="H556" s="124">
        <v>4.48</v>
      </c>
      <c r="I556" s="116">
        <f t="shared" si="41"/>
        <v>72.34</v>
      </c>
      <c r="J556" s="27">
        <v>24</v>
      </c>
      <c r="K556" s="27">
        <v>30</v>
      </c>
      <c r="L556" s="126">
        <f t="shared" si="39"/>
        <v>0.8</v>
      </c>
      <c r="M556" s="127">
        <v>24</v>
      </c>
      <c r="N556" s="27">
        <v>30</v>
      </c>
      <c r="O556" s="126">
        <f t="shared" si="42"/>
        <v>0.8</v>
      </c>
      <c r="P556" s="24"/>
    </row>
    <row r="557" s="105" customFormat="1" ht="17.45" customHeight="1" spans="1:16">
      <c r="A557" s="115">
        <v>553</v>
      </c>
      <c r="B557" s="72">
        <v>2018011884</v>
      </c>
      <c r="C557" s="72" t="s">
        <v>717</v>
      </c>
      <c r="D557" s="72">
        <v>2018</v>
      </c>
      <c r="E557" s="72" t="s">
        <v>694</v>
      </c>
      <c r="F557" s="124">
        <v>7</v>
      </c>
      <c r="G557" s="124">
        <v>59.5936</v>
      </c>
      <c r="H557" s="124">
        <v>4.469</v>
      </c>
      <c r="I557" s="116">
        <f t="shared" si="41"/>
        <v>71.0626</v>
      </c>
      <c r="J557" s="27">
        <v>25</v>
      </c>
      <c r="K557" s="27">
        <v>30</v>
      </c>
      <c r="L557" s="126">
        <f t="shared" si="39"/>
        <v>0.833333333333333</v>
      </c>
      <c r="M557" s="127">
        <v>25</v>
      </c>
      <c r="N557" s="27">
        <v>30</v>
      </c>
      <c r="O557" s="126">
        <f t="shared" si="42"/>
        <v>0.833333333333333</v>
      </c>
      <c r="P557" s="24"/>
    </row>
    <row r="558" s="105" customFormat="1" ht="17.45" customHeight="1" spans="1:16">
      <c r="A558" s="115">
        <v>554</v>
      </c>
      <c r="B558" s="72">
        <v>2018011875</v>
      </c>
      <c r="C558" s="81" t="s">
        <v>718</v>
      </c>
      <c r="D558" s="72">
        <v>2018</v>
      </c>
      <c r="E558" s="72" t="s">
        <v>694</v>
      </c>
      <c r="F558" s="124">
        <v>7</v>
      </c>
      <c r="G558" s="124">
        <v>57.94</v>
      </c>
      <c r="H558" s="124">
        <v>4.298</v>
      </c>
      <c r="I558" s="116">
        <f t="shared" si="41"/>
        <v>69.238</v>
      </c>
      <c r="J558" s="27">
        <v>26</v>
      </c>
      <c r="K558" s="27">
        <v>30</v>
      </c>
      <c r="L558" s="126">
        <f t="shared" si="39"/>
        <v>0.866666666666667</v>
      </c>
      <c r="M558" s="127">
        <v>26</v>
      </c>
      <c r="N558" s="27">
        <v>30</v>
      </c>
      <c r="O558" s="126">
        <f t="shared" si="42"/>
        <v>0.866666666666667</v>
      </c>
      <c r="P558" s="24"/>
    </row>
    <row r="559" s="105" customFormat="1" ht="17.45" customHeight="1" spans="1:16">
      <c r="A559" s="115">
        <v>555</v>
      </c>
      <c r="B559" s="72">
        <v>2018011801</v>
      </c>
      <c r="C559" s="81" t="s">
        <v>719</v>
      </c>
      <c r="D559" s="72">
        <v>2018</v>
      </c>
      <c r="E559" s="72" t="s">
        <v>694</v>
      </c>
      <c r="F559" s="124">
        <v>6.8</v>
      </c>
      <c r="G559" s="124">
        <f>52.19+4.22</f>
        <v>56.41</v>
      </c>
      <c r="H559" s="124">
        <v>3.25</v>
      </c>
      <c r="I559" s="116">
        <f t="shared" si="41"/>
        <v>66.46</v>
      </c>
      <c r="J559" s="27">
        <v>27</v>
      </c>
      <c r="K559" s="27">
        <v>30</v>
      </c>
      <c r="L559" s="126">
        <f t="shared" si="39"/>
        <v>0.9</v>
      </c>
      <c r="M559" s="127">
        <v>27</v>
      </c>
      <c r="N559" s="27">
        <v>30</v>
      </c>
      <c r="O559" s="126">
        <f t="shared" si="42"/>
        <v>0.9</v>
      </c>
      <c r="P559" s="24"/>
    </row>
    <row r="560" s="105" customFormat="1" ht="17.45" customHeight="1" spans="1:16">
      <c r="A560" s="115">
        <v>556</v>
      </c>
      <c r="B560" s="72">
        <v>2018011816</v>
      </c>
      <c r="C560" s="81" t="s">
        <v>720</v>
      </c>
      <c r="D560" s="72">
        <v>2018</v>
      </c>
      <c r="E560" s="72" t="s">
        <v>694</v>
      </c>
      <c r="F560" s="124">
        <v>6.3</v>
      </c>
      <c r="G560" s="124">
        <v>55.12</v>
      </c>
      <c r="H560" s="124">
        <v>4.103</v>
      </c>
      <c r="I560" s="116">
        <f t="shared" si="41"/>
        <v>65.523</v>
      </c>
      <c r="J560" s="27">
        <v>28</v>
      </c>
      <c r="K560" s="27">
        <v>30</v>
      </c>
      <c r="L560" s="126">
        <f t="shared" si="39"/>
        <v>0.933333333333333</v>
      </c>
      <c r="M560" s="127">
        <v>28</v>
      </c>
      <c r="N560" s="27">
        <v>30</v>
      </c>
      <c r="O560" s="126">
        <f t="shared" si="42"/>
        <v>0.933333333333333</v>
      </c>
      <c r="P560" s="24"/>
    </row>
    <row r="561" s="105" customFormat="1" ht="17.45" customHeight="1" spans="1:16">
      <c r="A561" s="115">
        <v>557</v>
      </c>
      <c r="B561" s="72">
        <v>2018011858</v>
      </c>
      <c r="C561" s="81" t="s">
        <v>721</v>
      </c>
      <c r="D561" s="72">
        <v>2018</v>
      </c>
      <c r="E561" s="72" t="s">
        <v>694</v>
      </c>
      <c r="F561" s="124">
        <v>7.2</v>
      </c>
      <c r="G561" s="124">
        <v>54.31</v>
      </c>
      <c r="H561" s="124">
        <v>3.67</v>
      </c>
      <c r="I561" s="116">
        <f t="shared" si="41"/>
        <v>65.18</v>
      </c>
      <c r="J561" s="27">
        <v>29</v>
      </c>
      <c r="K561" s="27">
        <v>30</v>
      </c>
      <c r="L561" s="126">
        <f t="shared" si="39"/>
        <v>0.966666666666667</v>
      </c>
      <c r="M561" s="127">
        <v>29</v>
      </c>
      <c r="N561" s="27">
        <v>30</v>
      </c>
      <c r="O561" s="126">
        <f t="shared" si="42"/>
        <v>0.966666666666667</v>
      </c>
      <c r="P561" s="24"/>
    </row>
    <row r="562" s="105" customFormat="1" ht="17.45" customHeight="1" spans="1:16">
      <c r="A562" s="115">
        <v>558</v>
      </c>
      <c r="B562" s="72">
        <v>2018011822</v>
      </c>
      <c r="C562" s="81" t="s">
        <v>722</v>
      </c>
      <c r="D562" s="72">
        <v>2018</v>
      </c>
      <c r="E562" s="72" t="s">
        <v>694</v>
      </c>
      <c r="F562" s="124">
        <v>7.5</v>
      </c>
      <c r="G562" s="124">
        <v>52.43</v>
      </c>
      <c r="H562" s="124">
        <v>4.874</v>
      </c>
      <c r="I562" s="116">
        <f t="shared" si="41"/>
        <v>64.804</v>
      </c>
      <c r="J562" s="27">
        <v>30</v>
      </c>
      <c r="K562" s="27">
        <v>30</v>
      </c>
      <c r="L562" s="126">
        <f t="shared" si="39"/>
        <v>1</v>
      </c>
      <c r="M562" s="127">
        <v>30</v>
      </c>
      <c r="N562" s="27">
        <v>30</v>
      </c>
      <c r="O562" s="126">
        <f t="shared" si="42"/>
        <v>1</v>
      </c>
      <c r="P562" s="24"/>
    </row>
    <row r="563" s="105" customFormat="1" ht="17.45" customHeight="1" spans="1:16">
      <c r="A563" s="115">
        <v>559</v>
      </c>
      <c r="B563" s="72">
        <v>2018010254</v>
      </c>
      <c r="C563" s="81" t="s">
        <v>723</v>
      </c>
      <c r="D563" s="72">
        <v>2018</v>
      </c>
      <c r="E563" s="72" t="s">
        <v>724</v>
      </c>
      <c r="F563" s="124">
        <v>8.8</v>
      </c>
      <c r="G563" s="124">
        <v>75.01</v>
      </c>
      <c r="H563" s="124">
        <v>7.68</v>
      </c>
      <c r="I563" s="116">
        <f t="shared" si="41"/>
        <v>91.49</v>
      </c>
      <c r="J563" s="27">
        <v>1</v>
      </c>
      <c r="K563" s="27">
        <v>32</v>
      </c>
      <c r="L563" s="128">
        <f t="shared" si="39"/>
        <v>0.03125</v>
      </c>
      <c r="M563" s="127">
        <v>1</v>
      </c>
      <c r="N563" s="129">
        <v>63</v>
      </c>
      <c r="O563" s="126">
        <f t="shared" ref="O563:O594" si="43">IFERROR(M563/N563,"")</f>
        <v>0.0158730158730159</v>
      </c>
      <c r="P563" s="24"/>
    </row>
    <row r="564" s="105" customFormat="1" ht="17.45" customHeight="1" spans="1:16">
      <c r="A564" s="115">
        <v>560</v>
      </c>
      <c r="B564" s="72" t="s">
        <v>725</v>
      </c>
      <c r="C564" s="81" t="s">
        <v>726</v>
      </c>
      <c r="D564" s="72">
        <v>2018</v>
      </c>
      <c r="E564" s="72" t="s">
        <v>727</v>
      </c>
      <c r="F564" s="124">
        <v>10</v>
      </c>
      <c r="G564" s="124">
        <v>73.37</v>
      </c>
      <c r="H564" s="124">
        <v>7.74</v>
      </c>
      <c r="I564" s="116">
        <f t="shared" si="41"/>
        <v>91.11</v>
      </c>
      <c r="J564" s="27">
        <v>1</v>
      </c>
      <c r="K564" s="27">
        <v>31</v>
      </c>
      <c r="L564" s="128">
        <f t="shared" si="39"/>
        <v>0.032258064516129</v>
      </c>
      <c r="M564" s="127">
        <v>2</v>
      </c>
      <c r="N564" s="129">
        <v>63</v>
      </c>
      <c r="O564" s="126">
        <f t="shared" si="43"/>
        <v>0.0317460317460317</v>
      </c>
      <c r="P564" s="24"/>
    </row>
    <row r="565" s="105" customFormat="1" ht="17.45" customHeight="1" spans="1:16">
      <c r="A565" s="115">
        <v>561</v>
      </c>
      <c r="B565" s="72">
        <v>2018011828</v>
      </c>
      <c r="C565" s="81" t="s">
        <v>728</v>
      </c>
      <c r="D565" s="72">
        <v>2018</v>
      </c>
      <c r="E565" s="72" t="s">
        <v>724</v>
      </c>
      <c r="F565" s="124">
        <v>10</v>
      </c>
      <c r="G565" s="124">
        <v>72.12</v>
      </c>
      <c r="H565" s="124">
        <v>7.66</v>
      </c>
      <c r="I565" s="116">
        <f t="shared" si="41"/>
        <v>89.78</v>
      </c>
      <c r="J565" s="27">
        <v>2</v>
      </c>
      <c r="K565" s="27">
        <v>32</v>
      </c>
      <c r="L565" s="128">
        <f t="shared" si="39"/>
        <v>0.0625</v>
      </c>
      <c r="M565" s="127">
        <v>3</v>
      </c>
      <c r="N565" s="129">
        <v>63</v>
      </c>
      <c r="O565" s="126">
        <f t="shared" si="43"/>
        <v>0.0476190476190476</v>
      </c>
      <c r="P565" s="24"/>
    </row>
    <row r="566" s="105" customFormat="1" ht="17.45" customHeight="1" spans="1:16">
      <c r="A566" s="115">
        <v>562</v>
      </c>
      <c r="B566" s="72" t="s">
        <v>729</v>
      </c>
      <c r="C566" s="81" t="s">
        <v>644</v>
      </c>
      <c r="D566" s="72">
        <v>2018</v>
      </c>
      <c r="E566" s="72" t="s">
        <v>727</v>
      </c>
      <c r="F566" s="124">
        <v>9.9</v>
      </c>
      <c r="G566" s="124">
        <v>71.18</v>
      </c>
      <c r="H566" s="124">
        <v>7.28</v>
      </c>
      <c r="I566" s="116">
        <f t="shared" si="41"/>
        <v>88.36</v>
      </c>
      <c r="J566" s="27">
        <v>2</v>
      </c>
      <c r="K566" s="27">
        <v>31</v>
      </c>
      <c r="L566" s="128">
        <f t="shared" si="39"/>
        <v>0.0645161290322581</v>
      </c>
      <c r="M566" s="127">
        <v>4</v>
      </c>
      <c r="N566" s="129">
        <v>63</v>
      </c>
      <c r="O566" s="126">
        <f t="shared" si="43"/>
        <v>0.0634920634920635</v>
      </c>
      <c r="P566" s="24"/>
    </row>
    <row r="567" s="105" customFormat="1" ht="17.45" customHeight="1" spans="1:16">
      <c r="A567" s="115">
        <v>563</v>
      </c>
      <c r="B567" s="72" t="s">
        <v>730</v>
      </c>
      <c r="C567" s="81" t="s">
        <v>731</v>
      </c>
      <c r="D567" s="72">
        <v>2018</v>
      </c>
      <c r="E567" s="72" t="s">
        <v>727</v>
      </c>
      <c r="F567" s="124">
        <v>10</v>
      </c>
      <c r="G567" s="124">
        <v>70.37</v>
      </c>
      <c r="H567" s="124">
        <v>7.69</v>
      </c>
      <c r="I567" s="116">
        <f t="shared" si="41"/>
        <v>88.06</v>
      </c>
      <c r="J567" s="27">
        <v>3</v>
      </c>
      <c r="K567" s="27">
        <v>31</v>
      </c>
      <c r="L567" s="128">
        <f t="shared" si="39"/>
        <v>0.0967741935483871</v>
      </c>
      <c r="M567" s="127">
        <v>5</v>
      </c>
      <c r="N567" s="129">
        <v>63</v>
      </c>
      <c r="O567" s="126">
        <f t="shared" si="43"/>
        <v>0.0793650793650794</v>
      </c>
      <c r="P567" s="24"/>
    </row>
    <row r="568" s="105" customFormat="1" ht="17.45" customHeight="1" spans="1:16">
      <c r="A568" s="115">
        <v>564</v>
      </c>
      <c r="B568" s="72">
        <v>2018011852</v>
      </c>
      <c r="C568" s="81" t="s">
        <v>732</v>
      </c>
      <c r="D568" s="72">
        <v>2018</v>
      </c>
      <c r="E568" s="72" t="s">
        <v>724</v>
      </c>
      <c r="F568" s="124">
        <v>9.94</v>
      </c>
      <c r="G568" s="124">
        <v>71.76</v>
      </c>
      <c r="H568" s="124">
        <v>5.94</v>
      </c>
      <c r="I568" s="116">
        <f t="shared" si="41"/>
        <v>87.64</v>
      </c>
      <c r="J568" s="27">
        <v>3</v>
      </c>
      <c r="K568" s="27">
        <v>32</v>
      </c>
      <c r="L568" s="128">
        <f t="shared" si="39"/>
        <v>0.09375</v>
      </c>
      <c r="M568" s="127">
        <v>6</v>
      </c>
      <c r="N568" s="129">
        <v>63</v>
      </c>
      <c r="O568" s="126">
        <f t="shared" si="43"/>
        <v>0.0952380952380952</v>
      </c>
      <c r="P568" s="24"/>
    </row>
    <row r="569" s="105" customFormat="1" ht="17.45" customHeight="1" spans="1:16">
      <c r="A569" s="115">
        <v>565</v>
      </c>
      <c r="B569" s="72" t="s">
        <v>733</v>
      </c>
      <c r="C569" s="81" t="s">
        <v>734</v>
      </c>
      <c r="D569" s="72">
        <v>2018</v>
      </c>
      <c r="E569" s="72" t="s">
        <v>727</v>
      </c>
      <c r="F569" s="124">
        <v>8.9</v>
      </c>
      <c r="G569" s="124">
        <v>70.59</v>
      </c>
      <c r="H569" s="124">
        <v>7.41</v>
      </c>
      <c r="I569" s="116">
        <f t="shared" si="41"/>
        <v>86.9</v>
      </c>
      <c r="J569" s="27">
        <v>4</v>
      </c>
      <c r="K569" s="27">
        <v>31</v>
      </c>
      <c r="L569" s="128">
        <f t="shared" si="39"/>
        <v>0.129032258064516</v>
      </c>
      <c r="M569" s="127">
        <v>7</v>
      </c>
      <c r="N569" s="129">
        <v>63</v>
      </c>
      <c r="O569" s="126">
        <f t="shared" si="43"/>
        <v>0.111111111111111</v>
      </c>
      <c r="P569" s="24"/>
    </row>
    <row r="570" s="105" customFormat="1" ht="17.45" customHeight="1" spans="1:16">
      <c r="A570" s="115">
        <v>566</v>
      </c>
      <c r="B570" s="72" t="s">
        <v>735</v>
      </c>
      <c r="C570" s="81" t="s">
        <v>736</v>
      </c>
      <c r="D570" s="72">
        <v>2018</v>
      </c>
      <c r="E570" s="72" t="s">
        <v>727</v>
      </c>
      <c r="F570" s="124">
        <v>8.4</v>
      </c>
      <c r="G570" s="124">
        <v>72.25</v>
      </c>
      <c r="H570" s="124">
        <v>5.33</v>
      </c>
      <c r="I570" s="116">
        <f t="shared" si="41"/>
        <v>85.98</v>
      </c>
      <c r="J570" s="27">
        <v>5</v>
      </c>
      <c r="K570" s="27">
        <v>31</v>
      </c>
      <c r="L570" s="128">
        <f t="shared" si="39"/>
        <v>0.161290322580645</v>
      </c>
      <c r="M570" s="127">
        <v>8</v>
      </c>
      <c r="N570" s="129">
        <v>63</v>
      </c>
      <c r="O570" s="126">
        <f t="shared" si="43"/>
        <v>0.126984126984127</v>
      </c>
      <c r="P570" s="24"/>
    </row>
    <row r="571" s="105" customFormat="1" ht="17.45" customHeight="1" spans="1:16">
      <c r="A571" s="115">
        <v>567</v>
      </c>
      <c r="B571" s="72">
        <v>2018011845</v>
      </c>
      <c r="C571" s="81" t="s">
        <v>737</v>
      </c>
      <c r="D571" s="72">
        <v>2018</v>
      </c>
      <c r="E571" s="72" t="s">
        <v>724</v>
      </c>
      <c r="F571" s="124">
        <v>9.8</v>
      </c>
      <c r="G571" s="124">
        <v>70.67</v>
      </c>
      <c r="H571" s="124">
        <v>5.49</v>
      </c>
      <c r="I571" s="116">
        <f t="shared" ref="I571:I602" si="44">F571+G571+H571</f>
        <v>85.96</v>
      </c>
      <c r="J571" s="27">
        <v>4</v>
      </c>
      <c r="K571" s="27">
        <v>32</v>
      </c>
      <c r="L571" s="128">
        <f t="shared" si="39"/>
        <v>0.125</v>
      </c>
      <c r="M571" s="127">
        <v>9</v>
      </c>
      <c r="N571" s="129">
        <v>63</v>
      </c>
      <c r="O571" s="126">
        <f t="shared" si="43"/>
        <v>0.142857142857143</v>
      </c>
      <c r="P571" s="24"/>
    </row>
    <row r="572" s="105" customFormat="1" ht="17.45" customHeight="1" spans="1:16">
      <c r="A572" s="115">
        <v>568</v>
      </c>
      <c r="B572" s="72">
        <v>2018011853</v>
      </c>
      <c r="C572" s="81" t="s">
        <v>738</v>
      </c>
      <c r="D572" s="72">
        <v>2018</v>
      </c>
      <c r="E572" s="72" t="s">
        <v>724</v>
      </c>
      <c r="F572" s="124">
        <v>8.3</v>
      </c>
      <c r="G572" s="124">
        <v>71.98</v>
      </c>
      <c r="H572" s="124">
        <v>4.96</v>
      </c>
      <c r="I572" s="116">
        <f t="shared" si="44"/>
        <v>85.24</v>
      </c>
      <c r="J572" s="27">
        <v>5</v>
      </c>
      <c r="K572" s="27">
        <v>32</v>
      </c>
      <c r="L572" s="128">
        <f t="shared" si="39"/>
        <v>0.15625</v>
      </c>
      <c r="M572" s="127">
        <v>10</v>
      </c>
      <c r="N572" s="129">
        <v>63</v>
      </c>
      <c r="O572" s="126">
        <f t="shared" si="43"/>
        <v>0.158730158730159</v>
      </c>
      <c r="P572" s="24"/>
    </row>
    <row r="573" s="105" customFormat="1" ht="17.45" customHeight="1" spans="1:16">
      <c r="A573" s="115">
        <v>569</v>
      </c>
      <c r="B573" s="72" t="s">
        <v>739</v>
      </c>
      <c r="C573" s="81" t="s">
        <v>740</v>
      </c>
      <c r="D573" s="72">
        <v>2018</v>
      </c>
      <c r="E573" s="72" t="s">
        <v>727</v>
      </c>
      <c r="F573" s="124">
        <v>9</v>
      </c>
      <c r="G573" s="124">
        <v>68.6</v>
      </c>
      <c r="H573" s="124">
        <v>6.4</v>
      </c>
      <c r="I573" s="116">
        <f t="shared" si="44"/>
        <v>84</v>
      </c>
      <c r="J573" s="27">
        <v>6</v>
      </c>
      <c r="K573" s="27">
        <v>31</v>
      </c>
      <c r="L573" s="128">
        <f t="shared" si="39"/>
        <v>0.193548387096774</v>
      </c>
      <c r="M573" s="127">
        <v>11</v>
      </c>
      <c r="N573" s="129">
        <v>63</v>
      </c>
      <c r="O573" s="126">
        <f t="shared" si="43"/>
        <v>0.174603174603175</v>
      </c>
      <c r="P573" s="24"/>
    </row>
    <row r="574" s="105" customFormat="1" ht="17.45" customHeight="1" spans="1:16">
      <c r="A574" s="115">
        <v>570</v>
      </c>
      <c r="B574" s="72">
        <v>2018011855</v>
      </c>
      <c r="C574" s="81" t="s">
        <v>741</v>
      </c>
      <c r="D574" s="72">
        <v>2018</v>
      </c>
      <c r="E574" s="72" t="s">
        <v>724</v>
      </c>
      <c r="F574" s="124">
        <v>8.2</v>
      </c>
      <c r="G574" s="124">
        <v>70.23</v>
      </c>
      <c r="H574" s="124">
        <v>5.42</v>
      </c>
      <c r="I574" s="116">
        <f t="shared" si="44"/>
        <v>83.85</v>
      </c>
      <c r="J574" s="27">
        <v>6</v>
      </c>
      <c r="K574" s="27">
        <v>32</v>
      </c>
      <c r="L574" s="128">
        <f t="shared" si="39"/>
        <v>0.1875</v>
      </c>
      <c r="M574" s="127">
        <v>12</v>
      </c>
      <c r="N574" s="129">
        <v>63</v>
      </c>
      <c r="O574" s="126">
        <f t="shared" si="43"/>
        <v>0.19047619047619</v>
      </c>
      <c r="P574" s="24"/>
    </row>
    <row r="575" s="105" customFormat="1" ht="17.45" customHeight="1" spans="1:16">
      <c r="A575" s="115">
        <v>571</v>
      </c>
      <c r="B575" s="72">
        <v>2018011834</v>
      </c>
      <c r="C575" s="81" t="s">
        <v>742</v>
      </c>
      <c r="D575" s="72">
        <v>2018</v>
      </c>
      <c r="E575" s="72" t="s">
        <v>724</v>
      </c>
      <c r="F575" s="124">
        <v>9.4</v>
      </c>
      <c r="G575" s="124">
        <v>68.28</v>
      </c>
      <c r="H575" s="124">
        <v>6.02</v>
      </c>
      <c r="I575" s="116">
        <f t="shared" si="44"/>
        <v>83.7</v>
      </c>
      <c r="J575" s="27">
        <v>7</v>
      </c>
      <c r="K575" s="27">
        <v>32</v>
      </c>
      <c r="L575" s="128">
        <f t="shared" si="39"/>
        <v>0.21875</v>
      </c>
      <c r="M575" s="127">
        <v>13</v>
      </c>
      <c r="N575" s="129">
        <v>63</v>
      </c>
      <c r="O575" s="126">
        <f t="shared" si="43"/>
        <v>0.206349206349206</v>
      </c>
      <c r="P575" s="24"/>
    </row>
    <row r="576" s="105" customFormat="1" ht="17.45" customHeight="1" spans="1:16">
      <c r="A576" s="115">
        <v>572</v>
      </c>
      <c r="B576" s="72" t="s">
        <v>743</v>
      </c>
      <c r="C576" s="81" t="s">
        <v>744</v>
      </c>
      <c r="D576" s="72">
        <v>2018</v>
      </c>
      <c r="E576" s="72" t="s">
        <v>727</v>
      </c>
      <c r="F576" s="124">
        <v>10</v>
      </c>
      <c r="G576" s="124">
        <v>66.99</v>
      </c>
      <c r="H576" s="124">
        <v>6.57</v>
      </c>
      <c r="I576" s="116">
        <f t="shared" si="44"/>
        <v>83.56</v>
      </c>
      <c r="J576" s="27">
        <v>7</v>
      </c>
      <c r="K576" s="27">
        <v>31</v>
      </c>
      <c r="L576" s="128">
        <f t="shared" si="39"/>
        <v>0.225806451612903</v>
      </c>
      <c r="M576" s="127">
        <v>14</v>
      </c>
      <c r="N576" s="129">
        <v>63</v>
      </c>
      <c r="O576" s="126">
        <f t="shared" si="43"/>
        <v>0.222222222222222</v>
      </c>
      <c r="P576" s="24"/>
    </row>
    <row r="577" s="105" customFormat="1" ht="17.45" customHeight="1" spans="1:16">
      <c r="A577" s="115">
        <v>573</v>
      </c>
      <c r="B577" s="72" t="s">
        <v>745</v>
      </c>
      <c r="C577" s="81" t="s">
        <v>746</v>
      </c>
      <c r="D577" s="72">
        <v>2018</v>
      </c>
      <c r="E577" s="72" t="s">
        <v>727</v>
      </c>
      <c r="F577" s="124">
        <v>9.3</v>
      </c>
      <c r="G577" s="124">
        <v>69.04</v>
      </c>
      <c r="H577" s="124">
        <v>5.07</v>
      </c>
      <c r="I577" s="116">
        <f t="shared" si="44"/>
        <v>83.41</v>
      </c>
      <c r="J577" s="27">
        <v>8</v>
      </c>
      <c r="K577" s="27">
        <v>31</v>
      </c>
      <c r="L577" s="128">
        <f t="shared" si="39"/>
        <v>0.258064516129032</v>
      </c>
      <c r="M577" s="127">
        <v>15</v>
      </c>
      <c r="N577" s="129">
        <v>63</v>
      </c>
      <c r="O577" s="126">
        <f t="shared" si="43"/>
        <v>0.238095238095238</v>
      </c>
      <c r="P577" s="24"/>
    </row>
    <row r="578" s="105" customFormat="1" ht="17.45" customHeight="1" spans="1:16">
      <c r="A578" s="115">
        <v>574</v>
      </c>
      <c r="B578" s="72" t="s">
        <v>747</v>
      </c>
      <c r="C578" s="81" t="s">
        <v>748</v>
      </c>
      <c r="D578" s="72">
        <v>2018</v>
      </c>
      <c r="E578" s="72" t="s">
        <v>727</v>
      </c>
      <c r="F578" s="124">
        <v>8.47</v>
      </c>
      <c r="G578" s="124">
        <v>69.76</v>
      </c>
      <c r="H578" s="124">
        <v>5.14</v>
      </c>
      <c r="I578" s="116">
        <f t="shared" si="44"/>
        <v>83.37</v>
      </c>
      <c r="J578" s="27">
        <v>9</v>
      </c>
      <c r="K578" s="27">
        <v>31</v>
      </c>
      <c r="L578" s="128">
        <f>IFERROR(J578/K578,"")</f>
        <v>0.290322580645161</v>
      </c>
      <c r="M578" s="127">
        <v>16</v>
      </c>
      <c r="N578" s="129">
        <v>63</v>
      </c>
      <c r="O578" s="126">
        <f t="shared" si="43"/>
        <v>0.253968253968254</v>
      </c>
      <c r="P578" s="24"/>
    </row>
    <row r="579" s="105" customFormat="1" ht="17.45" customHeight="1" spans="1:16">
      <c r="A579" s="115">
        <v>577</v>
      </c>
      <c r="B579" s="72">
        <v>2018011832</v>
      </c>
      <c r="C579" s="81" t="s">
        <v>749</v>
      </c>
      <c r="D579" s="72">
        <v>2018</v>
      </c>
      <c r="E579" s="72" t="s">
        <v>724</v>
      </c>
      <c r="F579" s="124">
        <v>9</v>
      </c>
      <c r="G579" s="124">
        <v>68.16</v>
      </c>
      <c r="H579" s="124">
        <v>5.684</v>
      </c>
      <c r="I579" s="116">
        <f t="shared" si="44"/>
        <v>82.844</v>
      </c>
      <c r="J579" s="27">
        <v>10</v>
      </c>
      <c r="K579" s="27">
        <v>32</v>
      </c>
      <c r="L579" s="128">
        <f>IFERROR(J579/K579,"")</f>
        <v>0.3125</v>
      </c>
      <c r="M579" s="127">
        <v>17</v>
      </c>
      <c r="N579" s="129">
        <v>63</v>
      </c>
      <c r="O579" s="126">
        <f t="shared" si="43"/>
        <v>0.26984126984127</v>
      </c>
      <c r="P579" s="24"/>
    </row>
    <row r="580" s="105" customFormat="1" ht="17.45" customHeight="1" spans="1:16">
      <c r="A580" s="115">
        <v>575</v>
      </c>
      <c r="B580" s="72">
        <v>2018011646</v>
      </c>
      <c r="C580" s="81" t="s">
        <v>750</v>
      </c>
      <c r="D580" s="72">
        <v>2018</v>
      </c>
      <c r="E580" s="72" t="s">
        <v>724</v>
      </c>
      <c r="F580" s="124">
        <v>8.6</v>
      </c>
      <c r="G580" s="124">
        <v>68.98</v>
      </c>
      <c r="H580" s="124">
        <v>5.23</v>
      </c>
      <c r="I580" s="116">
        <f t="shared" si="44"/>
        <v>82.81</v>
      </c>
      <c r="J580" s="27">
        <v>9</v>
      </c>
      <c r="K580" s="27">
        <v>32</v>
      </c>
      <c r="L580" s="128">
        <f>IFERROR(J580/K580,"")</f>
        <v>0.28125</v>
      </c>
      <c r="M580" s="127">
        <v>18</v>
      </c>
      <c r="N580" s="129">
        <v>63</v>
      </c>
      <c r="O580" s="126">
        <f t="shared" si="43"/>
        <v>0.285714285714286</v>
      </c>
      <c r="P580" s="24"/>
    </row>
    <row r="581" ht="16.5" spans="1:16">
      <c r="A581" s="115">
        <v>576</v>
      </c>
      <c r="B581" s="72" t="s">
        <v>751</v>
      </c>
      <c r="C581" s="81" t="s">
        <v>752</v>
      </c>
      <c r="D581" s="72">
        <v>2018</v>
      </c>
      <c r="E581" s="72" t="s">
        <v>727</v>
      </c>
      <c r="F581" s="124">
        <v>9.4</v>
      </c>
      <c r="G581" s="124">
        <v>67.05</v>
      </c>
      <c r="H581" s="124">
        <v>6.24</v>
      </c>
      <c r="I581" s="116">
        <f t="shared" si="44"/>
        <v>82.69</v>
      </c>
      <c r="J581" s="27">
        <v>10</v>
      </c>
      <c r="K581" s="27">
        <v>31</v>
      </c>
      <c r="L581" s="128">
        <f>IFERROR(J581/K581,"")</f>
        <v>0.32258064516129</v>
      </c>
      <c r="M581" s="127">
        <v>19</v>
      </c>
      <c r="N581" s="129">
        <v>63</v>
      </c>
      <c r="O581" s="126">
        <f t="shared" si="43"/>
        <v>0.301587301587302</v>
      </c>
      <c r="P581" s="24"/>
    </row>
    <row r="582" s="105" customFormat="1" ht="17.45" customHeight="1" spans="1:16">
      <c r="A582" s="115">
        <v>578</v>
      </c>
      <c r="B582" s="72">
        <v>2018011846</v>
      </c>
      <c r="C582" s="81" t="s">
        <v>753</v>
      </c>
      <c r="D582" s="72">
        <v>2018</v>
      </c>
      <c r="E582" s="72" t="s">
        <v>724</v>
      </c>
      <c r="F582" s="124">
        <v>9</v>
      </c>
      <c r="G582" s="124">
        <v>68.34</v>
      </c>
      <c r="H582" s="124">
        <v>5.26</v>
      </c>
      <c r="I582" s="116">
        <f t="shared" si="44"/>
        <v>82.6</v>
      </c>
      <c r="J582" s="27">
        <v>8</v>
      </c>
      <c r="K582" s="27">
        <v>32</v>
      </c>
      <c r="L582" s="128">
        <f t="shared" ref="L582:L641" si="45">IFERROR(J582/K582,"")</f>
        <v>0.25</v>
      </c>
      <c r="M582" s="127">
        <v>20</v>
      </c>
      <c r="N582" s="129">
        <v>63</v>
      </c>
      <c r="O582" s="126">
        <f t="shared" si="43"/>
        <v>0.317460317460317</v>
      </c>
      <c r="P582" s="24"/>
    </row>
    <row r="583" s="105" customFormat="1" ht="17.45" customHeight="1" spans="1:16">
      <c r="A583" s="115">
        <v>579</v>
      </c>
      <c r="B583" s="72">
        <v>2018011841</v>
      </c>
      <c r="C583" s="81" t="s">
        <v>754</v>
      </c>
      <c r="D583" s="72">
        <v>2018</v>
      </c>
      <c r="E583" s="72" t="s">
        <v>724</v>
      </c>
      <c r="F583" s="124">
        <v>9.9</v>
      </c>
      <c r="G583" s="124">
        <v>67.71</v>
      </c>
      <c r="H583" s="124">
        <v>4.98</v>
      </c>
      <c r="I583" s="116">
        <f t="shared" si="44"/>
        <v>82.59</v>
      </c>
      <c r="J583" s="27">
        <v>11</v>
      </c>
      <c r="K583" s="27">
        <v>32</v>
      </c>
      <c r="L583" s="128">
        <f t="shared" si="45"/>
        <v>0.34375</v>
      </c>
      <c r="M583" s="127">
        <v>21</v>
      </c>
      <c r="N583" s="129">
        <v>63</v>
      </c>
      <c r="O583" s="126">
        <f t="shared" si="43"/>
        <v>0.333333333333333</v>
      </c>
      <c r="P583" s="24"/>
    </row>
    <row r="584" s="105" customFormat="1" ht="17.45" customHeight="1" spans="1:16">
      <c r="A584" s="115">
        <v>580</v>
      </c>
      <c r="B584" s="72">
        <v>2018011844</v>
      </c>
      <c r="C584" s="81" t="s">
        <v>755</v>
      </c>
      <c r="D584" s="72">
        <v>2018</v>
      </c>
      <c r="E584" s="72" t="s">
        <v>724</v>
      </c>
      <c r="F584" s="124">
        <v>8.6</v>
      </c>
      <c r="G584" s="124">
        <v>68.27</v>
      </c>
      <c r="H584" s="124">
        <v>5.22</v>
      </c>
      <c r="I584" s="116">
        <f t="shared" si="44"/>
        <v>82.09</v>
      </c>
      <c r="J584" s="27">
        <v>12</v>
      </c>
      <c r="K584" s="27">
        <v>32</v>
      </c>
      <c r="L584" s="128">
        <f t="shared" si="45"/>
        <v>0.375</v>
      </c>
      <c r="M584" s="127">
        <v>22</v>
      </c>
      <c r="N584" s="129">
        <v>63</v>
      </c>
      <c r="O584" s="126">
        <f t="shared" si="43"/>
        <v>0.349206349206349</v>
      </c>
      <c r="P584" s="24"/>
    </row>
    <row r="585" s="105" customFormat="1" ht="17.45" customHeight="1" spans="1:16">
      <c r="A585" s="115">
        <v>581</v>
      </c>
      <c r="B585" s="72">
        <v>2018011847</v>
      </c>
      <c r="C585" s="81" t="s">
        <v>756</v>
      </c>
      <c r="D585" s="72">
        <v>2018</v>
      </c>
      <c r="E585" s="72" t="s">
        <v>724</v>
      </c>
      <c r="F585" s="124">
        <v>8.25</v>
      </c>
      <c r="G585" s="124">
        <v>69.09</v>
      </c>
      <c r="H585" s="124">
        <v>4.55</v>
      </c>
      <c r="I585" s="116">
        <f t="shared" si="44"/>
        <v>81.89</v>
      </c>
      <c r="J585" s="27">
        <v>13</v>
      </c>
      <c r="K585" s="27">
        <v>32</v>
      </c>
      <c r="L585" s="128">
        <f t="shared" si="45"/>
        <v>0.40625</v>
      </c>
      <c r="M585" s="127">
        <v>23</v>
      </c>
      <c r="N585" s="129">
        <v>63</v>
      </c>
      <c r="O585" s="126">
        <f t="shared" si="43"/>
        <v>0.365079365079365</v>
      </c>
      <c r="P585" s="24"/>
    </row>
    <row r="586" s="105" customFormat="1" ht="17.45" customHeight="1" spans="1:16">
      <c r="A586" s="115">
        <v>582</v>
      </c>
      <c r="B586" s="72" t="s">
        <v>757</v>
      </c>
      <c r="C586" s="81" t="s">
        <v>758</v>
      </c>
      <c r="D586" s="72">
        <v>2018</v>
      </c>
      <c r="E586" s="72" t="s">
        <v>727</v>
      </c>
      <c r="F586" s="124">
        <v>8.7</v>
      </c>
      <c r="G586" s="124">
        <v>67.21</v>
      </c>
      <c r="H586" s="124">
        <v>5.79</v>
      </c>
      <c r="I586" s="116">
        <f t="shared" si="44"/>
        <v>81.7</v>
      </c>
      <c r="J586" s="27">
        <v>11</v>
      </c>
      <c r="K586" s="27">
        <v>31</v>
      </c>
      <c r="L586" s="128">
        <f t="shared" si="45"/>
        <v>0.354838709677419</v>
      </c>
      <c r="M586" s="127">
        <v>24</v>
      </c>
      <c r="N586" s="129">
        <v>63</v>
      </c>
      <c r="O586" s="126">
        <f t="shared" si="43"/>
        <v>0.380952380952381</v>
      </c>
      <c r="P586" s="24"/>
    </row>
    <row r="587" s="105" customFormat="1" ht="17.45" customHeight="1" spans="1:16">
      <c r="A587" s="115">
        <v>583</v>
      </c>
      <c r="B587" s="72" t="s">
        <v>759</v>
      </c>
      <c r="C587" s="81" t="s">
        <v>760</v>
      </c>
      <c r="D587" s="72">
        <v>2018</v>
      </c>
      <c r="E587" s="72" t="s">
        <v>727</v>
      </c>
      <c r="F587" s="124">
        <v>9.2</v>
      </c>
      <c r="G587" s="124">
        <v>65</v>
      </c>
      <c r="H587" s="124">
        <v>7.45</v>
      </c>
      <c r="I587" s="116">
        <f t="shared" si="44"/>
        <v>81.65</v>
      </c>
      <c r="J587" s="27">
        <v>12</v>
      </c>
      <c r="K587" s="27">
        <v>31</v>
      </c>
      <c r="L587" s="128">
        <f t="shared" si="45"/>
        <v>0.387096774193548</v>
      </c>
      <c r="M587" s="127">
        <v>25</v>
      </c>
      <c r="N587" s="129">
        <v>63</v>
      </c>
      <c r="O587" s="126">
        <f t="shared" si="43"/>
        <v>0.396825396825397</v>
      </c>
      <c r="P587" s="24"/>
    </row>
    <row r="588" s="105" customFormat="1" ht="17.45" customHeight="1" spans="1:16">
      <c r="A588" s="115">
        <v>584</v>
      </c>
      <c r="B588" s="72" t="s">
        <v>761</v>
      </c>
      <c r="C588" s="81" t="s">
        <v>762</v>
      </c>
      <c r="D588" s="72">
        <v>2018</v>
      </c>
      <c r="E588" s="72" t="s">
        <v>727</v>
      </c>
      <c r="F588" s="124">
        <v>8.9</v>
      </c>
      <c r="G588" s="124">
        <v>66.65</v>
      </c>
      <c r="H588" s="124">
        <v>5.43</v>
      </c>
      <c r="I588" s="116">
        <f t="shared" si="44"/>
        <v>80.98</v>
      </c>
      <c r="J588" s="27">
        <v>13</v>
      </c>
      <c r="K588" s="27">
        <v>31</v>
      </c>
      <c r="L588" s="128">
        <f t="shared" si="45"/>
        <v>0.419354838709677</v>
      </c>
      <c r="M588" s="127">
        <v>26</v>
      </c>
      <c r="N588" s="129">
        <v>63</v>
      </c>
      <c r="O588" s="126">
        <f t="shared" si="43"/>
        <v>0.412698412698413</v>
      </c>
      <c r="P588" s="24"/>
    </row>
    <row r="589" s="105" customFormat="1" ht="17.45" customHeight="1" spans="1:16">
      <c r="A589" s="115">
        <v>585</v>
      </c>
      <c r="B589" s="72">
        <v>2018011827</v>
      </c>
      <c r="C589" s="81" t="s">
        <v>763</v>
      </c>
      <c r="D589" s="72">
        <v>2018</v>
      </c>
      <c r="E589" s="72" t="s">
        <v>724</v>
      </c>
      <c r="F589" s="124">
        <v>8.1</v>
      </c>
      <c r="G589" s="124">
        <v>67.02</v>
      </c>
      <c r="H589" s="124">
        <v>5.5</v>
      </c>
      <c r="I589" s="116">
        <f t="shared" si="44"/>
        <v>80.62</v>
      </c>
      <c r="J589" s="27">
        <v>14</v>
      </c>
      <c r="K589" s="27">
        <v>32</v>
      </c>
      <c r="L589" s="128">
        <f t="shared" si="45"/>
        <v>0.4375</v>
      </c>
      <c r="M589" s="127">
        <v>27</v>
      </c>
      <c r="N589" s="129">
        <v>63</v>
      </c>
      <c r="O589" s="126">
        <f t="shared" si="43"/>
        <v>0.428571428571429</v>
      </c>
      <c r="P589" s="24"/>
    </row>
    <row r="590" s="105" customFormat="1" ht="17.45" customHeight="1" spans="1:16">
      <c r="A590" s="115">
        <v>586</v>
      </c>
      <c r="B590" s="72" t="s">
        <v>764</v>
      </c>
      <c r="C590" s="81" t="s">
        <v>765</v>
      </c>
      <c r="D590" s="72">
        <v>2018</v>
      </c>
      <c r="E590" s="72" t="s">
        <v>727</v>
      </c>
      <c r="F590" s="124">
        <v>7.9</v>
      </c>
      <c r="G590" s="124">
        <v>64.89</v>
      </c>
      <c r="H590" s="124">
        <v>7.31</v>
      </c>
      <c r="I590" s="116">
        <f t="shared" si="44"/>
        <v>80.1</v>
      </c>
      <c r="J590" s="27">
        <v>14</v>
      </c>
      <c r="K590" s="27">
        <v>31</v>
      </c>
      <c r="L590" s="128">
        <f t="shared" si="45"/>
        <v>0.451612903225806</v>
      </c>
      <c r="M590" s="127">
        <v>28</v>
      </c>
      <c r="N590" s="129">
        <v>63</v>
      </c>
      <c r="O590" s="126">
        <f t="shared" si="43"/>
        <v>0.444444444444444</v>
      </c>
      <c r="P590" s="24"/>
    </row>
    <row r="591" s="105" customFormat="1" ht="17.45" customHeight="1" spans="1:16">
      <c r="A591" s="115">
        <v>587</v>
      </c>
      <c r="B591" s="72">
        <v>2018011804</v>
      </c>
      <c r="C591" s="81" t="s">
        <v>766</v>
      </c>
      <c r="D591" s="72">
        <v>2018</v>
      </c>
      <c r="E591" s="72" t="s">
        <v>724</v>
      </c>
      <c r="F591" s="124">
        <v>8.1</v>
      </c>
      <c r="G591" s="124">
        <v>64.29</v>
      </c>
      <c r="H591" s="124">
        <v>7.25</v>
      </c>
      <c r="I591" s="116">
        <f t="shared" si="44"/>
        <v>79.64</v>
      </c>
      <c r="J591" s="27">
        <v>15</v>
      </c>
      <c r="K591" s="27">
        <v>32</v>
      </c>
      <c r="L591" s="128">
        <f t="shared" si="45"/>
        <v>0.46875</v>
      </c>
      <c r="M591" s="127">
        <v>29</v>
      </c>
      <c r="N591" s="129">
        <v>63</v>
      </c>
      <c r="O591" s="126">
        <f t="shared" si="43"/>
        <v>0.46031746031746</v>
      </c>
      <c r="P591" s="24"/>
    </row>
    <row r="592" s="105" customFormat="1" ht="17.45" customHeight="1" spans="1:16">
      <c r="A592" s="115">
        <v>588</v>
      </c>
      <c r="B592" s="72">
        <v>2018011807</v>
      </c>
      <c r="C592" s="81" t="s">
        <v>767</v>
      </c>
      <c r="D592" s="72">
        <v>2018</v>
      </c>
      <c r="E592" s="72" t="s">
        <v>724</v>
      </c>
      <c r="F592" s="124">
        <v>8.1</v>
      </c>
      <c r="G592" s="124">
        <v>67.13</v>
      </c>
      <c r="H592" s="124">
        <v>4.39</v>
      </c>
      <c r="I592" s="116">
        <f t="shared" si="44"/>
        <v>79.62</v>
      </c>
      <c r="J592" s="27">
        <v>16</v>
      </c>
      <c r="K592" s="27">
        <v>32</v>
      </c>
      <c r="L592" s="128">
        <f t="shared" si="45"/>
        <v>0.5</v>
      </c>
      <c r="M592" s="127">
        <v>30</v>
      </c>
      <c r="N592" s="129">
        <v>63</v>
      </c>
      <c r="O592" s="126">
        <f t="shared" si="43"/>
        <v>0.476190476190476</v>
      </c>
      <c r="P592" s="24"/>
    </row>
    <row r="593" s="105" customFormat="1" ht="17.45" customHeight="1" spans="1:16">
      <c r="A593" s="115">
        <v>589</v>
      </c>
      <c r="B593" s="72">
        <v>2018011840</v>
      </c>
      <c r="C593" s="81" t="s">
        <v>768</v>
      </c>
      <c r="D593" s="72">
        <v>2018</v>
      </c>
      <c r="E593" s="72" t="s">
        <v>724</v>
      </c>
      <c r="F593" s="124">
        <v>8.2</v>
      </c>
      <c r="G593" s="124">
        <v>66.82</v>
      </c>
      <c r="H593" s="124">
        <v>4.56</v>
      </c>
      <c r="I593" s="116">
        <f t="shared" si="44"/>
        <v>79.58</v>
      </c>
      <c r="J593" s="27">
        <v>17</v>
      </c>
      <c r="K593" s="27">
        <v>32</v>
      </c>
      <c r="L593" s="128">
        <f t="shared" si="45"/>
        <v>0.53125</v>
      </c>
      <c r="M593" s="127">
        <v>31</v>
      </c>
      <c r="N593" s="129">
        <v>63</v>
      </c>
      <c r="O593" s="126">
        <f t="shared" si="43"/>
        <v>0.492063492063492</v>
      </c>
      <c r="P593" s="24"/>
    </row>
    <row r="594" s="105" customFormat="1" ht="17.45" customHeight="1" spans="1:16">
      <c r="A594" s="115">
        <v>590</v>
      </c>
      <c r="B594" s="72">
        <v>2018011831</v>
      </c>
      <c r="C594" s="81" t="s">
        <v>769</v>
      </c>
      <c r="D594" s="72">
        <v>2018</v>
      </c>
      <c r="E594" s="72" t="s">
        <v>724</v>
      </c>
      <c r="F594" s="124">
        <v>8.6</v>
      </c>
      <c r="G594" s="124">
        <v>65.98</v>
      </c>
      <c r="H594" s="124">
        <v>4.76</v>
      </c>
      <c r="I594" s="116">
        <f t="shared" si="44"/>
        <v>79.34</v>
      </c>
      <c r="J594" s="27">
        <v>18</v>
      </c>
      <c r="K594" s="27">
        <v>32</v>
      </c>
      <c r="L594" s="128">
        <f t="shared" si="45"/>
        <v>0.5625</v>
      </c>
      <c r="M594" s="127">
        <v>32</v>
      </c>
      <c r="N594" s="129">
        <v>63</v>
      </c>
      <c r="O594" s="126">
        <f t="shared" si="43"/>
        <v>0.507936507936508</v>
      </c>
      <c r="P594" s="24"/>
    </row>
    <row r="595" s="105" customFormat="1" ht="17.45" customHeight="1" spans="1:16">
      <c r="A595" s="115">
        <v>591</v>
      </c>
      <c r="B595" s="72">
        <v>2018011838</v>
      </c>
      <c r="C595" s="81" t="s">
        <v>770</v>
      </c>
      <c r="D595" s="72">
        <v>2018</v>
      </c>
      <c r="E595" s="72" t="s">
        <v>724</v>
      </c>
      <c r="F595" s="124">
        <v>8.85</v>
      </c>
      <c r="G595" s="124">
        <v>63.75</v>
      </c>
      <c r="H595" s="124">
        <v>6.4</v>
      </c>
      <c r="I595" s="116">
        <f t="shared" si="44"/>
        <v>79</v>
      </c>
      <c r="J595" s="27">
        <v>19</v>
      </c>
      <c r="K595" s="27">
        <v>32</v>
      </c>
      <c r="L595" s="128">
        <f t="shared" si="45"/>
        <v>0.59375</v>
      </c>
      <c r="M595" s="127">
        <v>33</v>
      </c>
      <c r="N595" s="129">
        <v>63</v>
      </c>
      <c r="O595" s="126">
        <f t="shared" ref="O595:O625" si="46">IFERROR(M595/N595,"")</f>
        <v>0.523809523809524</v>
      </c>
      <c r="P595" s="24"/>
    </row>
    <row r="596" s="105" customFormat="1" ht="17.45" customHeight="1" spans="1:16">
      <c r="A596" s="115">
        <v>592</v>
      </c>
      <c r="B596" s="72" t="s">
        <v>771</v>
      </c>
      <c r="C596" s="81" t="s">
        <v>772</v>
      </c>
      <c r="D596" s="72">
        <v>2018</v>
      </c>
      <c r="E596" s="72" t="s">
        <v>727</v>
      </c>
      <c r="F596" s="124">
        <v>8.3</v>
      </c>
      <c r="G596" s="124">
        <v>65.42</v>
      </c>
      <c r="H596" s="124">
        <v>5.1</v>
      </c>
      <c r="I596" s="116">
        <f t="shared" si="44"/>
        <v>78.82</v>
      </c>
      <c r="J596" s="27">
        <v>15</v>
      </c>
      <c r="K596" s="27">
        <v>31</v>
      </c>
      <c r="L596" s="128">
        <f t="shared" si="45"/>
        <v>0.483870967741935</v>
      </c>
      <c r="M596" s="127">
        <v>34</v>
      </c>
      <c r="N596" s="129">
        <v>63</v>
      </c>
      <c r="O596" s="126">
        <f t="shared" si="46"/>
        <v>0.53968253968254</v>
      </c>
      <c r="P596" s="24"/>
    </row>
    <row r="597" s="105" customFormat="1" ht="17.45" customHeight="1" spans="1:16">
      <c r="A597" s="115">
        <v>593</v>
      </c>
      <c r="B597" s="72" t="s">
        <v>773</v>
      </c>
      <c r="C597" s="81" t="s">
        <v>774</v>
      </c>
      <c r="D597" s="72">
        <v>2018</v>
      </c>
      <c r="E597" s="72" t="s">
        <v>727</v>
      </c>
      <c r="F597" s="124">
        <v>8.3</v>
      </c>
      <c r="G597" s="124">
        <v>66.4</v>
      </c>
      <c r="H597" s="124">
        <v>4.11</v>
      </c>
      <c r="I597" s="116">
        <f t="shared" si="44"/>
        <v>78.81</v>
      </c>
      <c r="J597" s="27">
        <v>16</v>
      </c>
      <c r="K597" s="27">
        <v>31</v>
      </c>
      <c r="L597" s="128">
        <f t="shared" si="45"/>
        <v>0.516129032258065</v>
      </c>
      <c r="M597" s="127">
        <v>35</v>
      </c>
      <c r="N597" s="129">
        <v>63</v>
      </c>
      <c r="O597" s="126">
        <f t="shared" si="46"/>
        <v>0.555555555555556</v>
      </c>
      <c r="P597" s="24"/>
    </row>
    <row r="598" s="105" customFormat="1" ht="17.45" customHeight="1" spans="1:16">
      <c r="A598" s="115">
        <v>594</v>
      </c>
      <c r="B598" s="72">
        <v>2018011842</v>
      </c>
      <c r="C598" s="81" t="s">
        <v>775</v>
      </c>
      <c r="D598" s="72">
        <v>2018</v>
      </c>
      <c r="E598" s="72" t="s">
        <v>724</v>
      </c>
      <c r="F598" s="124">
        <v>8.4</v>
      </c>
      <c r="G598" s="124">
        <v>64.94</v>
      </c>
      <c r="H598" s="124">
        <v>4.67</v>
      </c>
      <c r="I598" s="116">
        <f t="shared" si="44"/>
        <v>78.01</v>
      </c>
      <c r="J598" s="27">
        <v>20</v>
      </c>
      <c r="K598" s="27">
        <v>32</v>
      </c>
      <c r="L598" s="128">
        <f t="shared" si="45"/>
        <v>0.625</v>
      </c>
      <c r="M598" s="127">
        <v>36</v>
      </c>
      <c r="N598" s="129">
        <v>63</v>
      </c>
      <c r="O598" s="126">
        <f t="shared" si="46"/>
        <v>0.571428571428571</v>
      </c>
      <c r="P598" s="24"/>
    </row>
    <row r="599" s="105" customFormat="1" ht="17.45" customHeight="1" spans="1:16">
      <c r="A599" s="115">
        <v>595</v>
      </c>
      <c r="B599" s="72" t="s">
        <v>776</v>
      </c>
      <c r="C599" s="81" t="s">
        <v>777</v>
      </c>
      <c r="D599" s="72">
        <v>2018</v>
      </c>
      <c r="E599" s="72" t="s">
        <v>727</v>
      </c>
      <c r="F599" s="124">
        <v>8</v>
      </c>
      <c r="G599" s="124">
        <v>65.31</v>
      </c>
      <c r="H599" s="124">
        <v>4.65</v>
      </c>
      <c r="I599" s="116">
        <f t="shared" si="44"/>
        <v>77.96</v>
      </c>
      <c r="J599" s="27">
        <v>17</v>
      </c>
      <c r="K599" s="27">
        <v>31</v>
      </c>
      <c r="L599" s="128">
        <f t="shared" si="45"/>
        <v>0.548387096774194</v>
      </c>
      <c r="M599" s="127">
        <v>37</v>
      </c>
      <c r="N599" s="129">
        <v>63</v>
      </c>
      <c r="O599" s="126">
        <f t="shared" si="46"/>
        <v>0.587301587301587</v>
      </c>
      <c r="P599" s="24"/>
    </row>
    <row r="600" s="105" customFormat="1" ht="17.45" customHeight="1" spans="1:16">
      <c r="A600" s="115">
        <v>596</v>
      </c>
      <c r="B600" s="72">
        <v>2018011854</v>
      </c>
      <c r="C600" s="81" t="s">
        <v>778</v>
      </c>
      <c r="D600" s="72">
        <v>2018</v>
      </c>
      <c r="E600" s="72" t="s">
        <v>724</v>
      </c>
      <c r="F600" s="124">
        <v>8.1</v>
      </c>
      <c r="G600" s="124">
        <v>64.79</v>
      </c>
      <c r="H600" s="124">
        <v>4.98</v>
      </c>
      <c r="I600" s="116">
        <f t="shared" si="44"/>
        <v>77.87</v>
      </c>
      <c r="J600" s="27">
        <v>21</v>
      </c>
      <c r="K600" s="27">
        <v>32</v>
      </c>
      <c r="L600" s="128">
        <f t="shared" si="45"/>
        <v>0.65625</v>
      </c>
      <c r="M600" s="127">
        <v>38</v>
      </c>
      <c r="N600" s="129">
        <v>63</v>
      </c>
      <c r="O600" s="126">
        <f t="shared" si="46"/>
        <v>0.603174603174603</v>
      </c>
      <c r="P600" s="24"/>
    </row>
    <row r="601" s="105" customFormat="1" ht="17.45" customHeight="1" spans="1:16">
      <c r="A601" s="115">
        <v>597</v>
      </c>
      <c r="B601" s="72">
        <v>2018011851</v>
      </c>
      <c r="C601" s="81" t="s">
        <v>779</v>
      </c>
      <c r="D601" s="72">
        <v>2018</v>
      </c>
      <c r="E601" s="72" t="s">
        <v>724</v>
      </c>
      <c r="F601" s="124">
        <v>8</v>
      </c>
      <c r="G601" s="124">
        <f>7.111+58.14</f>
        <v>65.251</v>
      </c>
      <c r="H601" s="124">
        <v>4.4615</v>
      </c>
      <c r="I601" s="116">
        <f t="shared" si="44"/>
        <v>77.7125</v>
      </c>
      <c r="J601" s="27">
        <v>22</v>
      </c>
      <c r="K601" s="27">
        <v>32</v>
      </c>
      <c r="L601" s="128">
        <f t="shared" si="45"/>
        <v>0.6875</v>
      </c>
      <c r="M601" s="127">
        <v>39</v>
      </c>
      <c r="N601" s="129">
        <v>63</v>
      </c>
      <c r="O601" s="126">
        <f t="shared" si="46"/>
        <v>0.619047619047619</v>
      </c>
      <c r="P601" s="24"/>
    </row>
    <row r="602" s="105" customFormat="1" ht="17.45" customHeight="1" spans="1:16">
      <c r="A602" s="115">
        <v>598</v>
      </c>
      <c r="B602" s="72" t="s">
        <v>780</v>
      </c>
      <c r="C602" s="81" t="s">
        <v>781</v>
      </c>
      <c r="D602" s="72">
        <v>2018</v>
      </c>
      <c r="E602" s="72" t="s">
        <v>727</v>
      </c>
      <c r="F602" s="124">
        <v>8.1</v>
      </c>
      <c r="G602" s="124">
        <v>65.28</v>
      </c>
      <c r="H602" s="124">
        <v>4.28</v>
      </c>
      <c r="I602" s="116">
        <f t="shared" si="44"/>
        <v>77.66</v>
      </c>
      <c r="J602" s="27">
        <v>18</v>
      </c>
      <c r="K602" s="27">
        <v>31</v>
      </c>
      <c r="L602" s="128">
        <f t="shared" si="45"/>
        <v>0.580645161290323</v>
      </c>
      <c r="M602" s="127">
        <v>40</v>
      </c>
      <c r="N602" s="129">
        <v>63</v>
      </c>
      <c r="O602" s="126">
        <f t="shared" si="46"/>
        <v>0.634920634920635</v>
      </c>
      <c r="P602" s="24"/>
    </row>
    <row r="603" s="105" customFormat="1" ht="17.45" customHeight="1" spans="1:16">
      <c r="A603" s="115">
        <v>599</v>
      </c>
      <c r="B603" s="72">
        <v>2018011837</v>
      </c>
      <c r="C603" s="81" t="s">
        <v>782</v>
      </c>
      <c r="D603" s="72">
        <v>2018</v>
      </c>
      <c r="E603" s="72" t="s">
        <v>724</v>
      </c>
      <c r="F603" s="124">
        <v>8.5</v>
      </c>
      <c r="G603" s="124">
        <v>63.57</v>
      </c>
      <c r="H603" s="124">
        <v>5.28</v>
      </c>
      <c r="I603" s="116">
        <f t="shared" ref="I603:I644" si="47">F603+G603+H603</f>
        <v>77.35</v>
      </c>
      <c r="J603" s="27">
        <v>23</v>
      </c>
      <c r="K603" s="27">
        <v>32</v>
      </c>
      <c r="L603" s="128">
        <f t="shared" si="45"/>
        <v>0.71875</v>
      </c>
      <c r="M603" s="127">
        <v>41</v>
      </c>
      <c r="N603" s="129">
        <v>63</v>
      </c>
      <c r="O603" s="126">
        <f t="shared" si="46"/>
        <v>0.650793650793651</v>
      </c>
      <c r="P603" s="24"/>
    </row>
    <row r="604" s="105" customFormat="1" ht="17.45" customHeight="1" spans="1:16">
      <c r="A604" s="115">
        <v>600</v>
      </c>
      <c r="B604" s="72">
        <v>2018011805</v>
      </c>
      <c r="C604" s="81" t="s">
        <v>783</v>
      </c>
      <c r="D604" s="72">
        <v>2018</v>
      </c>
      <c r="E604" s="72" t="s">
        <v>724</v>
      </c>
      <c r="F604" s="124">
        <v>8</v>
      </c>
      <c r="G604" s="124">
        <v>65.15</v>
      </c>
      <c r="H604" s="124">
        <v>3.99</v>
      </c>
      <c r="I604" s="116">
        <f t="shared" si="47"/>
        <v>77.14</v>
      </c>
      <c r="J604" s="27">
        <v>24</v>
      </c>
      <c r="K604" s="27">
        <v>32</v>
      </c>
      <c r="L604" s="128">
        <f t="shared" si="45"/>
        <v>0.75</v>
      </c>
      <c r="M604" s="127">
        <v>42</v>
      </c>
      <c r="N604" s="129">
        <v>63</v>
      </c>
      <c r="O604" s="126">
        <f t="shared" si="46"/>
        <v>0.666666666666667</v>
      </c>
      <c r="P604" s="24"/>
    </row>
    <row r="605" s="105" customFormat="1" ht="17.45" customHeight="1" spans="1:16">
      <c r="A605" s="115">
        <v>601</v>
      </c>
      <c r="B605" s="72" t="s">
        <v>784</v>
      </c>
      <c r="C605" s="81" t="s">
        <v>785</v>
      </c>
      <c r="D605" s="72">
        <v>2018</v>
      </c>
      <c r="E605" s="72" t="s">
        <v>727</v>
      </c>
      <c r="F605" s="124">
        <v>8.25</v>
      </c>
      <c r="G605" s="124">
        <v>64.72</v>
      </c>
      <c r="H605" s="124">
        <v>4.07</v>
      </c>
      <c r="I605" s="116">
        <f t="shared" si="47"/>
        <v>77.04</v>
      </c>
      <c r="J605" s="27">
        <v>19</v>
      </c>
      <c r="K605" s="27">
        <v>31</v>
      </c>
      <c r="L605" s="128">
        <f t="shared" si="45"/>
        <v>0.612903225806452</v>
      </c>
      <c r="M605" s="127">
        <v>43</v>
      </c>
      <c r="N605" s="129">
        <v>63</v>
      </c>
      <c r="O605" s="126">
        <f t="shared" si="46"/>
        <v>0.682539682539683</v>
      </c>
      <c r="P605" s="24"/>
    </row>
    <row r="606" s="105" customFormat="1" ht="17.45" customHeight="1" spans="1:16">
      <c r="A606" s="115">
        <v>602</v>
      </c>
      <c r="B606" s="72" t="s">
        <v>786</v>
      </c>
      <c r="C606" s="81" t="s">
        <v>787</v>
      </c>
      <c r="D606" s="72">
        <v>2018</v>
      </c>
      <c r="E606" s="72" t="s">
        <v>727</v>
      </c>
      <c r="F606" s="124">
        <v>8.3</v>
      </c>
      <c r="G606" s="124">
        <v>64.19</v>
      </c>
      <c r="H606" s="124">
        <v>4.19</v>
      </c>
      <c r="I606" s="116">
        <f t="shared" si="47"/>
        <v>76.68</v>
      </c>
      <c r="J606" s="27">
        <v>20</v>
      </c>
      <c r="K606" s="27">
        <v>31</v>
      </c>
      <c r="L606" s="128">
        <f t="shared" si="45"/>
        <v>0.645161290322581</v>
      </c>
      <c r="M606" s="127">
        <v>44</v>
      </c>
      <c r="N606" s="129">
        <v>63</v>
      </c>
      <c r="O606" s="126">
        <f t="shared" si="46"/>
        <v>0.698412698412698</v>
      </c>
      <c r="P606" s="24"/>
    </row>
    <row r="607" s="105" customFormat="1" ht="17.45" customHeight="1" spans="1:16">
      <c r="A607" s="115">
        <v>603</v>
      </c>
      <c r="B607" s="72" t="s">
        <v>788</v>
      </c>
      <c r="C607" s="81" t="s">
        <v>789</v>
      </c>
      <c r="D607" s="72">
        <v>2018</v>
      </c>
      <c r="E607" s="72" t="s">
        <v>727</v>
      </c>
      <c r="F607" s="124">
        <v>8</v>
      </c>
      <c r="G607" s="124">
        <v>63.55</v>
      </c>
      <c r="H607" s="124">
        <v>4.94</v>
      </c>
      <c r="I607" s="116">
        <f t="shared" si="47"/>
        <v>76.49</v>
      </c>
      <c r="J607" s="27">
        <v>21</v>
      </c>
      <c r="K607" s="27">
        <v>31</v>
      </c>
      <c r="L607" s="128">
        <f t="shared" si="45"/>
        <v>0.67741935483871</v>
      </c>
      <c r="M607" s="127">
        <v>45</v>
      </c>
      <c r="N607" s="129">
        <v>63</v>
      </c>
      <c r="O607" s="126">
        <f t="shared" si="46"/>
        <v>0.714285714285714</v>
      </c>
      <c r="P607" s="24"/>
    </row>
    <row r="608" s="105" customFormat="1" ht="17.45" customHeight="1" spans="1:16">
      <c r="A608" s="115">
        <v>604</v>
      </c>
      <c r="B608" s="72">
        <v>2018011835</v>
      </c>
      <c r="C608" s="81" t="s">
        <v>790</v>
      </c>
      <c r="D608" s="72">
        <v>2018</v>
      </c>
      <c r="E608" s="72" t="s">
        <v>724</v>
      </c>
      <c r="F608" s="124">
        <v>7.75</v>
      </c>
      <c r="G608" s="124">
        <v>63.54</v>
      </c>
      <c r="H608" s="124">
        <f>2+2.02+0.6+0.2</f>
        <v>4.82</v>
      </c>
      <c r="I608" s="116">
        <f t="shared" si="47"/>
        <v>76.11</v>
      </c>
      <c r="J608" s="27">
        <v>25</v>
      </c>
      <c r="K608" s="27">
        <v>32</v>
      </c>
      <c r="L608" s="128">
        <f t="shared" si="45"/>
        <v>0.78125</v>
      </c>
      <c r="M608" s="127">
        <v>46</v>
      </c>
      <c r="N608" s="129">
        <v>63</v>
      </c>
      <c r="O608" s="126">
        <f t="shared" si="46"/>
        <v>0.73015873015873</v>
      </c>
      <c r="P608" s="24"/>
    </row>
    <row r="609" s="105" customFormat="1" ht="17.45" customHeight="1" spans="1:16">
      <c r="A609" s="115">
        <v>605</v>
      </c>
      <c r="B609" s="72" t="s">
        <v>791</v>
      </c>
      <c r="C609" s="81" t="s">
        <v>792</v>
      </c>
      <c r="D609" s="72">
        <v>2018</v>
      </c>
      <c r="E609" s="72" t="s">
        <v>727</v>
      </c>
      <c r="F609" s="124">
        <v>9.1</v>
      </c>
      <c r="G609" s="124">
        <v>61.11</v>
      </c>
      <c r="H609" s="124">
        <v>5.04</v>
      </c>
      <c r="I609" s="116">
        <f t="shared" si="47"/>
        <v>75.25</v>
      </c>
      <c r="J609" s="27">
        <v>22</v>
      </c>
      <c r="K609" s="27">
        <v>31</v>
      </c>
      <c r="L609" s="128">
        <f t="shared" si="45"/>
        <v>0.709677419354839</v>
      </c>
      <c r="M609" s="127">
        <v>47</v>
      </c>
      <c r="N609" s="129">
        <v>63</v>
      </c>
      <c r="O609" s="126">
        <f t="shared" si="46"/>
        <v>0.746031746031746</v>
      </c>
      <c r="P609" s="24"/>
    </row>
    <row r="610" s="105" customFormat="1" ht="17.45" customHeight="1" spans="1:16">
      <c r="A610" s="115">
        <v>606</v>
      </c>
      <c r="B610" s="72">
        <v>2018011974</v>
      </c>
      <c r="C610" s="81" t="s">
        <v>793</v>
      </c>
      <c r="D610" s="72">
        <v>2018</v>
      </c>
      <c r="E610" s="72" t="s">
        <v>724</v>
      </c>
      <c r="F610" s="124">
        <v>8.4</v>
      </c>
      <c r="G610" s="124">
        <v>60.06</v>
      </c>
      <c r="H610" s="124">
        <v>6.334</v>
      </c>
      <c r="I610" s="116">
        <f t="shared" si="47"/>
        <v>74.794</v>
      </c>
      <c r="J610" s="27">
        <v>26</v>
      </c>
      <c r="K610" s="27">
        <v>32</v>
      </c>
      <c r="L610" s="128">
        <f t="shared" si="45"/>
        <v>0.8125</v>
      </c>
      <c r="M610" s="127">
        <v>48</v>
      </c>
      <c r="N610" s="129">
        <v>63</v>
      </c>
      <c r="O610" s="126">
        <f t="shared" si="46"/>
        <v>0.761904761904762</v>
      </c>
      <c r="P610" s="24"/>
    </row>
    <row r="611" s="105" customFormat="1" ht="17.45" customHeight="1" spans="1:16">
      <c r="A611" s="115">
        <v>607</v>
      </c>
      <c r="B611" s="72" t="s">
        <v>794</v>
      </c>
      <c r="C611" s="81" t="s">
        <v>795</v>
      </c>
      <c r="D611" s="72">
        <v>2018</v>
      </c>
      <c r="E611" s="72" t="s">
        <v>727</v>
      </c>
      <c r="F611" s="124">
        <v>7.1</v>
      </c>
      <c r="G611" s="124">
        <v>63.26</v>
      </c>
      <c r="H611" s="124">
        <v>3.93</v>
      </c>
      <c r="I611" s="116">
        <f t="shared" si="47"/>
        <v>74.29</v>
      </c>
      <c r="J611" s="27">
        <v>23</v>
      </c>
      <c r="K611" s="27">
        <v>31</v>
      </c>
      <c r="L611" s="128">
        <f t="shared" si="45"/>
        <v>0.741935483870968</v>
      </c>
      <c r="M611" s="127">
        <v>49</v>
      </c>
      <c r="N611" s="129">
        <v>63</v>
      </c>
      <c r="O611" s="126">
        <f t="shared" si="46"/>
        <v>0.777777777777778</v>
      </c>
      <c r="P611" s="24"/>
    </row>
    <row r="612" s="105" customFormat="1" ht="17.45" customHeight="1" spans="1:16">
      <c r="A612" s="115">
        <v>608</v>
      </c>
      <c r="B612" s="72" t="s">
        <v>796</v>
      </c>
      <c r="C612" s="81" t="s">
        <v>797</v>
      </c>
      <c r="D612" s="72">
        <v>2018</v>
      </c>
      <c r="E612" s="72" t="s">
        <v>727</v>
      </c>
      <c r="F612" s="124">
        <v>8.4</v>
      </c>
      <c r="G612" s="124">
        <v>61.74</v>
      </c>
      <c r="H612" s="124">
        <v>4.12</v>
      </c>
      <c r="I612" s="116">
        <f t="shared" si="47"/>
        <v>74.26</v>
      </c>
      <c r="J612" s="27">
        <v>24</v>
      </c>
      <c r="K612" s="27">
        <v>31</v>
      </c>
      <c r="L612" s="128">
        <f t="shared" si="45"/>
        <v>0.774193548387097</v>
      </c>
      <c r="M612" s="127">
        <v>50</v>
      </c>
      <c r="N612" s="129">
        <v>63</v>
      </c>
      <c r="O612" s="126">
        <f t="shared" si="46"/>
        <v>0.793650793650794</v>
      </c>
      <c r="P612" s="24"/>
    </row>
    <row r="613" s="105" customFormat="1" ht="17.45" customHeight="1" spans="1:16">
      <c r="A613" s="115">
        <v>609</v>
      </c>
      <c r="B613" s="72">
        <v>2018011836</v>
      </c>
      <c r="C613" s="81" t="s">
        <v>798</v>
      </c>
      <c r="D613" s="72">
        <v>2018</v>
      </c>
      <c r="E613" s="72" t="s">
        <v>724</v>
      </c>
      <c r="F613" s="124">
        <v>8.3</v>
      </c>
      <c r="G613" s="124">
        <v>60.92</v>
      </c>
      <c r="H613" s="124">
        <v>4.72</v>
      </c>
      <c r="I613" s="116">
        <f t="shared" si="47"/>
        <v>73.94</v>
      </c>
      <c r="J613" s="27">
        <v>27</v>
      </c>
      <c r="K613" s="27">
        <v>32</v>
      </c>
      <c r="L613" s="128">
        <f t="shared" si="45"/>
        <v>0.84375</v>
      </c>
      <c r="M613" s="127">
        <v>51</v>
      </c>
      <c r="N613" s="129">
        <v>63</v>
      </c>
      <c r="O613" s="126">
        <f t="shared" si="46"/>
        <v>0.80952380952381</v>
      </c>
      <c r="P613" s="24"/>
    </row>
    <row r="614" s="105" customFormat="1" ht="17.45" customHeight="1" spans="1:16">
      <c r="A614" s="115">
        <v>610</v>
      </c>
      <c r="B614" s="72">
        <v>2018011811</v>
      </c>
      <c r="C614" s="81" t="s">
        <v>799</v>
      </c>
      <c r="D614" s="72">
        <v>2018</v>
      </c>
      <c r="E614" s="72" t="s">
        <v>724</v>
      </c>
      <c r="F614" s="124">
        <v>8</v>
      </c>
      <c r="G614" s="124">
        <v>61.104</v>
      </c>
      <c r="H614" s="124">
        <v>4.21</v>
      </c>
      <c r="I614" s="116">
        <f t="shared" si="47"/>
        <v>73.314</v>
      </c>
      <c r="J614" s="27">
        <v>28</v>
      </c>
      <c r="K614" s="27">
        <v>32</v>
      </c>
      <c r="L614" s="128">
        <f t="shared" si="45"/>
        <v>0.875</v>
      </c>
      <c r="M614" s="127">
        <v>52</v>
      </c>
      <c r="N614" s="129">
        <v>63</v>
      </c>
      <c r="O614" s="126">
        <f t="shared" si="46"/>
        <v>0.825396825396825</v>
      </c>
      <c r="P614" s="24"/>
    </row>
    <row r="615" s="105" customFormat="1" ht="17.45" customHeight="1" spans="1:16">
      <c r="A615" s="115">
        <v>611</v>
      </c>
      <c r="B615" s="72" t="s">
        <v>800</v>
      </c>
      <c r="C615" s="81" t="s">
        <v>801</v>
      </c>
      <c r="D615" s="72">
        <v>2018</v>
      </c>
      <c r="E615" s="72" t="s">
        <v>727</v>
      </c>
      <c r="F615" s="124">
        <v>7.8</v>
      </c>
      <c r="G615" s="124">
        <v>61.06</v>
      </c>
      <c r="H615" s="124">
        <v>4.24</v>
      </c>
      <c r="I615" s="116">
        <f t="shared" si="47"/>
        <v>73.1</v>
      </c>
      <c r="J615" s="27">
        <v>30</v>
      </c>
      <c r="K615" s="27">
        <v>31</v>
      </c>
      <c r="L615" s="128">
        <f t="shared" si="45"/>
        <v>0.967741935483871</v>
      </c>
      <c r="M615" s="127">
        <v>53</v>
      </c>
      <c r="N615" s="129">
        <v>63</v>
      </c>
      <c r="O615" s="126">
        <f t="shared" si="46"/>
        <v>0.841269841269841</v>
      </c>
      <c r="P615" s="24"/>
    </row>
    <row r="616" s="105" customFormat="1" ht="17.45" customHeight="1" spans="1:16">
      <c r="A616" s="115">
        <v>612</v>
      </c>
      <c r="B616" s="72">
        <v>2016011428</v>
      </c>
      <c r="C616" s="81" t="s">
        <v>802</v>
      </c>
      <c r="D616" s="72">
        <v>2018</v>
      </c>
      <c r="E616" s="72" t="s">
        <v>724</v>
      </c>
      <c r="F616" s="124">
        <v>7.8</v>
      </c>
      <c r="G616" s="124">
        <v>60.75</v>
      </c>
      <c r="H616" s="124">
        <v>4.4</v>
      </c>
      <c r="I616" s="116">
        <f t="shared" si="47"/>
        <v>72.95</v>
      </c>
      <c r="J616" s="27">
        <v>29</v>
      </c>
      <c r="K616" s="27">
        <v>32</v>
      </c>
      <c r="L616" s="128">
        <f t="shared" si="45"/>
        <v>0.90625</v>
      </c>
      <c r="M616" s="127">
        <v>54</v>
      </c>
      <c r="N616" s="129">
        <v>63</v>
      </c>
      <c r="O616" s="126">
        <f t="shared" si="46"/>
        <v>0.857142857142857</v>
      </c>
      <c r="P616" s="24"/>
    </row>
    <row r="617" s="105" customFormat="1" ht="17.45" customHeight="1" spans="1:16">
      <c r="A617" s="115">
        <v>613</v>
      </c>
      <c r="B617" s="72">
        <v>2017010806</v>
      </c>
      <c r="C617" s="81" t="s">
        <v>803</v>
      </c>
      <c r="D617" s="72">
        <v>2018</v>
      </c>
      <c r="E617" s="72" t="s">
        <v>727</v>
      </c>
      <c r="F617" s="124">
        <v>8.1</v>
      </c>
      <c r="G617" s="124">
        <v>59.65</v>
      </c>
      <c r="H617" s="124">
        <v>5.13</v>
      </c>
      <c r="I617" s="116">
        <f t="shared" si="47"/>
        <v>72.88</v>
      </c>
      <c r="J617" s="27">
        <v>25</v>
      </c>
      <c r="K617" s="27">
        <v>31</v>
      </c>
      <c r="L617" s="128">
        <f t="shared" si="45"/>
        <v>0.806451612903226</v>
      </c>
      <c r="M617" s="127">
        <v>55</v>
      </c>
      <c r="N617" s="129">
        <v>63</v>
      </c>
      <c r="O617" s="126">
        <f t="shared" si="46"/>
        <v>0.873015873015873</v>
      </c>
      <c r="P617" s="24"/>
    </row>
    <row r="618" s="105" customFormat="1" ht="17.45" customHeight="1" spans="1:16">
      <c r="A618" s="115">
        <v>614</v>
      </c>
      <c r="B618" s="72" t="s">
        <v>804</v>
      </c>
      <c r="C618" s="81" t="s">
        <v>805</v>
      </c>
      <c r="D618" s="72">
        <v>2018</v>
      </c>
      <c r="E618" s="72" t="s">
        <v>727</v>
      </c>
      <c r="F618" s="124">
        <v>7.8</v>
      </c>
      <c r="G618" s="124">
        <v>60.78</v>
      </c>
      <c r="H618" s="124">
        <v>3.8</v>
      </c>
      <c r="I618" s="116">
        <f t="shared" si="47"/>
        <v>72.38</v>
      </c>
      <c r="J618" s="27">
        <v>26</v>
      </c>
      <c r="K618" s="27">
        <v>31</v>
      </c>
      <c r="L618" s="128">
        <f t="shared" si="45"/>
        <v>0.838709677419355</v>
      </c>
      <c r="M618" s="127">
        <v>56</v>
      </c>
      <c r="N618" s="129">
        <v>63</v>
      </c>
      <c r="O618" s="126">
        <f t="shared" si="46"/>
        <v>0.888888888888889</v>
      </c>
      <c r="P618" s="24"/>
    </row>
    <row r="619" s="105" customFormat="1" ht="17.45" customHeight="1" spans="1:16">
      <c r="A619" s="115">
        <v>615</v>
      </c>
      <c r="B619" s="72">
        <v>2018011800</v>
      </c>
      <c r="C619" s="81" t="s">
        <v>806</v>
      </c>
      <c r="D619" s="72">
        <v>2018</v>
      </c>
      <c r="E619" s="72" t="s">
        <v>724</v>
      </c>
      <c r="F619" s="124">
        <v>7.8</v>
      </c>
      <c r="G619" s="124">
        <v>61.02</v>
      </c>
      <c r="H619" s="124">
        <v>3.399</v>
      </c>
      <c r="I619" s="116">
        <f t="shared" si="47"/>
        <v>72.219</v>
      </c>
      <c r="J619" s="27">
        <v>30</v>
      </c>
      <c r="K619" s="27">
        <v>32</v>
      </c>
      <c r="L619" s="128">
        <f t="shared" si="45"/>
        <v>0.9375</v>
      </c>
      <c r="M619" s="127">
        <v>57</v>
      </c>
      <c r="N619" s="129">
        <v>63</v>
      </c>
      <c r="O619" s="126">
        <f t="shared" si="46"/>
        <v>0.904761904761905</v>
      </c>
      <c r="P619" s="24"/>
    </row>
    <row r="620" s="105" customFormat="1" ht="17.45" customHeight="1" spans="1:16">
      <c r="A620" s="115">
        <v>616</v>
      </c>
      <c r="B620" s="72" t="s">
        <v>807</v>
      </c>
      <c r="C620" s="81" t="s">
        <v>808</v>
      </c>
      <c r="D620" s="72">
        <v>2018</v>
      </c>
      <c r="E620" s="72" t="s">
        <v>727</v>
      </c>
      <c r="F620" s="124">
        <v>7.8</v>
      </c>
      <c r="G620" s="124">
        <v>59.41</v>
      </c>
      <c r="H620" s="124">
        <v>4.29</v>
      </c>
      <c r="I620" s="116">
        <f t="shared" si="47"/>
        <v>71.5</v>
      </c>
      <c r="J620" s="27">
        <v>27</v>
      </c>
      <c r="K620" s="27">
        <v>31</v>
      </c>
      <c r="L620" s="128">
        <f t="shared" si="45"/>
        <v>0.870967741935484</v>
      </c>
      <c r="M620" s="127">
        <v>58</v>
      </c>
      <c r="N620" s="129">
        <v>63</v>
      </c>
      <c r="O620" s="126">
        <f t="shared" si="46"/>
        <v>0.920634920634921</v>
      </c>
      <c r="P620" s="24"/>
    </row>
    <row r="621" s="105" customFormat="1" ht="17.45" customHeight="1" spans="1:16">
      <c r="A621" s="115">
        <v>617</v>
      </c>
      <c r="B621" s="72" t="s">
        <v>809</v>
      </c>
      <c r="C621" s="81" t="s">
        <v>810</v>
      </c>
      <c r="D621" s="72">
        <v>2018</v>
      </c>
      <c r="E621" s="72" t="s">
        <v>727</v>
      </c>
      <c r="F621" s="124">
        <v>7.9</v>
      </c>
      <c r="G621" s="124">
        <v>58.91</v>
      </c>
      <c r="H621" s="124">
        <v>4.32</v>
      </c>
      <c r="I621" s="116">
        <f t="shared" si="47"/>
        <v>71.13</v>
      </c>
      <c r="J621" s="27">
        <v>28</v>
      </c>
      <c r="K621" s="27">
        <v>31</v>
      </c>
      <c r="L621" s="128">
        <f t="shared" si="45"/>
        <v>0.903225806451613</v>
      </c>
      <c r="M621" s="127">
        <v>59</v>
      </c>
      <c r="N621" s="129">
        <v>63</v>
      </c>
      <c r="O621" s="126">
        <f t="shared" si="46"/>
        <v>0.936507936507937</v>
      </c>
      <c r="P621" s="24"/>
    </row>
    <row r="622" s="105" customFormat="1" ht="17.45" customHeight="1" spans="1:16">
      <c r="A622" s="115">
        <v>618</v>
      </c>
      <c r="B622" s="72" t="s">
        <v>811</v>
      </c>
      <c r="C622" s="81" t="s">
        <v>812</v>
      </c>
      <c r="D622" s="72">
        <v>2018</v>
      </c>
      <c r="E622" s="72" t="s">
        <v>727</v>
      </c>
      <c r="F622" s="124">
        <v>7.8</v>
      </c>
      <c r="G622" s="124">
        <v>56.23</v>
      </c>
      <c r="H622" s="124">
        <v>3.61</v>
      </c>
      <c r="I622" s="116">
        <f t="shared" si="47"/>
        <v>67.64</v>
      </c>
      <c r="J622" s="27">
        <v>29</v>
      </c>
      <c r="K622" s="27">
        <v>31</v>
      </c>
      <c r="L622" s="128">
        <f t="shared" si="45"/>
        <v>0.935483870967742</v>
      </c>
      <c r="M622" s="127">
        <v>60</v>
      </c>
      <c r="N622" s="129">
        <v>63</v>
      </c>
      <c r="O622" s="126">
        <f t="shared" si="46"/>
        <v>0.952380952380952</v>
      </c>
      <c r="P622" s="24"/>
    </row>
    <row r="623" s="105" customFormat="1" ht="17.45" customHeight="1" spans="1:16">
      <c r="A623" s="115">
        <v>619</v>
      </c>
      <c r="B623" s="72">
        <v>2018011809</v>
      </c>
      <c r="C623" s="81" t="s">
        <v>813</v>
      </c>
      <c r="D623" s="72">
        <v>2018</v>
      </c>
      <c r="E623" s="72" t="s">
        <v>724</v>
      </c>
      <c r="F623" s="124">
        <v>8.02</v>
      </c>
      <c r="G623" s="124">
        <v>54.64</v>
      </c>
      <c r="H623" s="124">
        <v>4.35</v>
      </c>
      <c r="I623" s="116">
        <f t="shared" si="47"/>
        <v>67.01</v>
      </c>
      <c r="J623" s="27">
        <v>31</v>
      </c>
      <c r="K623" s="27">
        <v>32</v>
      </c>
      <c r="L623" s="128">
        <f t="shared" si="45"/>
        <v>0.96875</v>
      </c>
      <c r="M623" s="127">
        <v>61</v>
      </c>
      <c r="N623" s="129">
        <v>63</v>
      </c>
      <c r="O623" s="126">
        <f t="shared" si="46"/>
        <v>0.968253968253968</v>
      </c>
      <c r="P623" s="24"/>
    </row>
    <row r="624" s="105" customFormat="1" ht="17.45" customHeight="1" spans="1:16">
      <c r="A624" s="115">
        <v>620</v>
      </c>
      <c r="B624" s="72">
        <v>2018011830</v>
      </c>
      <c r="C624" s="81" t="s">
        <v>814</v>
      </c>
      <c r="D624" s="72">
        <v>2018</v>
      </c>
      <c r="E624" s="72" t="s">
        <v>724</v>
      </c>
      <c r="F624" s="124">
        <v>6</v>
      </c>
      <c r="G624" s="124">
        <v>47.61</v>
      </c>
      <c r="H624" s="124">
        <v>1.25</v>
      </c>
      <c r="I624" s="116">
        <f t="shared" si="47"/>
        <v>54.86</v>
      </c>
      <c r="J624" s="27">
        <v>32</v>
      </c>
      <c r="K624" s="27">
        <v>32</v>
      </c>
      <c r="L624" s="128">
        <f t="shared" si="45"/>
        <v>1</v>
      </c>
      <c r="M624" s="127">
        <v>62</v>
      </c>
      <c r="N624" s="129">
        <v>63</v>
      </c>
      <c r="O624" s="126">
        <f t="shared" si="46"/>
        <v>0.984126984126984</v>
      </c>
      <c r="P624" s="24"/>
    </row>
    <row r="625" s="105" customFormat="1" ht="17.45" customHeight="1" spans="1:16">
      <c r="A625" s="115">
        <v>621</v>
      </c>
      <c r="B625" s="72" t="s">
        <v>815</v>
      </c>
      <c r="C625" s="81" t="s">
        <v>816</v>
      </c>
      <c r="D625" s="72">
        <v>2018</v>
      </c>
      <c r="E625" s="72" t="s">
        <v>727</v>
      </c>
      <c r="F625" s="124">
        <v>7.8</v>
      </c>
      <c r="G625" s="124">
        <v>39.12</v>
      </c>
      <c r="H625" s="124">
        <v>3.71</v>
      </c>
      <c r="I625" s="116">
        <f t="shared" si="47"/>
        <v>50.63</v>
      </c>
      <c r="J625" s="27">
        <v>31</v>
      </c>
      <c r="K625" s="27">
        <v>31</v>
      </c>
      <c r="L625" s="128">
        <f t="shared" si="45"/>
        <v>1</v>
      </c>
      <c r="M625" s="127">
        <v>63</v>
      </c>
      <c r="N625" s="129">
        <v>63</v>
      </c>
      <c r="O625" s="126">
        <f t="shared" si="46"/>
        <v>1</v>
      </c>
      <c r="P625" s="24"/>
    </row>
    <row r="626" s="105" customFormat="1" ht="17.45" customHeight="1" spans="1:16">
      <c r="A626" s="115">
        <v>622</v>
      </c>
      <c r="B626" s="72">
        <v>2018011944</v>
      </c>
      <c r="C626" s="81" t="s">
        <v>817</v>
      </c>
      <c r="D626" s="72">
        <v>2018</v>
      </c>
      <c r="E626" s="72" t="s">
        <v>818</v>
      </c>
      <c r="F626" s="124">
        <v>9.8</v>
      </c>
      <c r="G626" s="124">
        <v>76.04</v>
      </c>
      <c r="H626" s="124">
        <v>6.26</v>
      </c>
      <c r="I626" s="116">
        <f t="shared" si="47"/>
        <v>92.1</v>
      </c>
      <c r="J626" s="27">
        <v>1</v>
      </c>
      <c r="K626" s="27">
        <v>29</v>
      </c>
      <c r="L626" s="128">
        <f t="shared" si="45"/>
        <v>0.0344827586206897</v>
      </c>
      <c r="M626" s="127">
        <v>1</v>
      </c>
      <c r="N626" s="27">
        <v>29</v>
      </c>
      <c r="O626" s="126">
        <f t="shared" ref="O626:O682" si="48">IFERROR(M626/N626,"")</f>
        <v>0.0344827586206897</v>
      </c>
      <c r="P626" s="24"/>
    </row>
    <row r="627" s="105" customFormat="1" ht="17.45" customHeight="1" spans="1:16">
      <c r="A627" s="115">
        <v>623</v>
      </c>
      <c r="B627" s="72">
        <v>2018011946</v>
      </c>
      <c r="C627" s="81" t="s">
        <v>819</v>
      </c>
      <c r="D627" s="72">
        <v>2018</v>
      </c>
      <c r="E627" s="72" t="s">
        <v>818</v>
      </c>
      <c r="F627" s="124">
        <v>9.6</v>
      </c>
      <c r="G627" s="124">
        <v>75.03</v>
      </c>
      <c r="H627" s="124">
        <v>5.59</v>
      </c>
      <c r="I627" s="116">
        <f t="shared" si="47"/>
        <v>90.22</v>
      </c>
      <c r="J627" s="27">
        <v>2</v>
      </c>
      <c r="K627" s="27">
        <v>29</v>
      </c>
      <c r="L627" s="128">
        <f t="shared" si="45"/>
        <v>0.0689655172413793</v>
      </c>
      <c r="M627" s="127">
        <v>2</v>
      </c>
      <c r="N627" s="27">
        <v>29</v>
      </c>
      <c r="O627" s="126">
        <f t="shared" si="48"/>
        <v>0.0689655172413793</v>
      </c>
      <c r="P627" s="24"/>
    </row>
    <row r="628" s="105" customFormat="1" ht="17.45" customHeight="1" spans="1:16">
      <c r="A628" s="115">
        <v>624</v>
      </c>
      <c r="B628" s="72">
        <v>2018011954</v>
      </c>
      <c r="C628" s="81" t="s">
        <v>820</v>
      </c>
      <c r="D628" s="72">
        <v>2018</v>
      </c>
      <c r="E628" s="72" t="s">
        <v>818</v>
      </c>
      <c r="F628" s="124">
        <v>9.75</v>
      </c>
      <c r="G628" s="124">
        <v>73.36</v>
      </c>
      <c r="H628" s="124">
        <v>5.507</v>
      </c>
      <c r="I628" s="116">
        <f t="shared" si="47"/>
        <v>88.617</v>
      </c>
      <c r="J628" s="27">
        <v>3</v>
      </c>
      <c r="K628" s="27">
        <v>29</v>
      </c>
      <c r="L628" s="128">
        <f t="shared" si="45"/>
        <v>0.103448275862069</v>
      </c>
      <c r="M628" s="127">
        <v>3</v>
      </c>
      <c r="N628" s="27">
        <v>29</v>
      </c>
      <c r="O628" s="126">
        <f t="shared" si="48"/>
        <v>0.103448275862069</v>
      </c>
      <c r="P628" s="24"/>
    </row>
    <row r="629" s="105" customFormat="1" ht="17.45" customHeight="1" spans="1:16">
      <c r="A629" s="115">
        <v>625</v>
      </c>
      <c r="B629" s="72">
        <v>2018011924</v>
      </c>
      <c r="C629" s="81" t="s">
        <v>821</v>
      </c>
      <c r="D629" s="72">
        <v>2018</v>
      </c>
      <c r="E629" s="72" t="s">
        <v>818</v>
      </c>
      <c r="F629" s="124">
        <v>8.7</v>
      </c>
      <c r="G629" s="124">
        <v>72.24</v>
      </c>
      <c r="H629" s="124">
        <v>7.34</v>
      </c>
      <c r="I629" s="116">
        <f t="shared" si="47"/>
        <v>88.28</v>
      </c>
      <c r="J629" s="27">
        <v>4</v>
      </c>
      <c r="K629" s="27">
        <v>29</v>
      </c>
      <c r="L629" s="128">
        <f t="shared" si="45"/>
        <v>0.137931034482759</v>
      </c>
      <c r="M629" s="127">
        <v>4</v>
      </c>
      <c r="N629" s="27">
        <v>29</v>
      </c>
      <c r="O629" s="126">
        <f t="shared" si="48"/>
        <v>0.137931034482759</v>
      </c>
      <c r="P629" s="24"/>
    </row>
    <row r="630" s="105" customFormat="1" ht="17.45" customHeight="1" spans="1:16">
      <c r="A630" s="115">
        <v>626</v>
      </c>
      <c r="B630" s="72">
        <v>2018011940</v>
      </c>
      <c r="C630" s="81" t="s">
        <v>822</v>
      </c>
      <c r="D630" s="72">
        <v>2018</v>
      </c>
      <c r="E630" s="72" t="s">
        <v>818</v>
      </c>
      <c r="F630" s="124">
        <v>9.6</v>
      </c>
      <c r="G630" s="124">
        <v>71.1192</v>
      </c>
      <c r="H630" s="124">
        <v>4.479</v>
      </c>
      <c r="I630" s="116">
        <f t="shared" si="47"/>
        <v>85.1982</v>
      </c>
      <c r="J630" s="27">
        <v>5</v>
      </c>
      <c r="K630" s="27">
        <v>29</v>
      </c>
      <c r="L630" s="128">
        <f t="shared" si="45"/>
        <v>0.172413793103448</v>
      </c>
      <c r="M630" s="127">
        <v>5</v>
      </c>
      <c r="N630" s="27">
        <v>29</v>
      </c>
      <c r="O630" s="126">
        <f t="shared" si="48"/>
        <v>0.172413793103448</v>
      </c>
      <c r="P630" s="24"/>
    </row>
    <row r="631" s="105" customFormat="1" ht="17.45" customHeight="1" spans="1:16">
      <c r="A631" s="115">
        <v>627</v>
      </c>
      <c r="B631" s="72">
        <v>2018011943</v>
      </c>
      <c r="C631" s="81" t="s">
        <v>823</v>
      </c>
      <c r="D631" s="72">
        <v>2018</v>
      </c>
      <c r="E631" s="72" t="s">
        <v>818</v>
      </c>
      <c r="F631" s="124">
        <v>9.1</v>
      </c>
      <c r="G631" s="124">
        <v>71.04</v>
      </c>
      <c r="H631" s="124">
        <v>4.76</v>
      </c>
      <c r="I631" s="124">
        <f t="shared" si="47"/>
        <v>84.9</v>
      </c>
      <c r="J631" s="27">
        <v>6</v>
      </c>
      <c r="K631" s="27">
        <v>29</v>
      </c>
      <c r="L631" s="128">
        <f t="shared" si="45"/>
        <v>0.206896551724138</v>
      </c>
      <c r="M631" s="127">
        <v>6</v>
      </c>
      <c r="N631" s="27">
        <v>29</v>
      </c>
      <c r="O631" s="126">
        <f t="shared" si="48"/>
        <v>0.206896551724138</v>
      </c>
      <c r="P631" s="24"/>
    </row>
    <row r="632" s="105" customFormat="1" ht="17.45" customHeight="1" spans="1:16">
      <c r="A632" s="115">
        <v>628</v>
      </c>
      <c r="B632" s="72">
        <v>2018011932</v>
      </c>
      <c r="C632" s="81" t="s">
        <v>824</v>
      </c>
      <c r="D632" s="72">
        <v>2018</v>
      </c>
      <c r="E632" s="72" t="s">
        <v>818</v>
      </c>
      <c r="F632" s="124">
        <v>7.8</v>
      </c>
      <c r="G632" s="124">
        <v>71.8364</v>
      </c>
      <c r="H632" s="124">
        <v>4.319</v>
      </c>
      <c r="I632" s="124">
        <f t="shared" si="47"/>
        <v>83.9554</v>
      </c>
      <c r="J632" s="27">
        <v>7</v>
      </c>
      <c r="K632" s="27">
        <v>29</v>
      </c>
      <c r="L632" s="128">
        <f t="shared" si="45"/>
        <v>0.241379310344828</v>
      </c>
      <c r="M632" s="127">
        <v>7</v>
      </c>
      <c r="N632" s="27">
        <v>29</v>
      </c>
      <c r="O632" s="126">
        <f t="shared" si="48"/>
        <v>0.241379310344828</v>
      </c>
      <c r="P632" s="24"/>
    </row>
    <row r="633" s="105" customFormat="1" ht="17.45" customHeight="1" spans="1:16">
      <c r="A633" s="115">
        <v>629</v>
      </c>
      <c r="B633" s="72">
        <v>2018011930</v>
      </c>
      <c r="C633" s="81" t="s">
        <v>825</v>
      </c>
      <c r="D633" s="72">
        <v>2018</v>
      </c>
      <c r="E633" s="72" t="s">
        <v>818</v>
      </c>
      <c r="F633" s="124">
        <v>8.3</v>
      </c>
      <c r="G633" s="124">
        <v>68.26</v>
      </c>
      <c r="H633" s="124">
        <v>7.32</v>
      </c>
      <c r="I633" s="124">
        <f t="shared" si="47"/>
        <v>83.88</v>
      </c>
      <c r="J633" s="27">
        <v>8</v>
      </c>
      <c r="K633" s="27">
        <v>29</v>
      </c>
      <c r="L633" s="128">
        <f t="shared" si="45"/>
        <v>0.275862068965517</v>
      </c>
      <c r="M633" s="127">
        <v>8</v>
      </c>
      <c r="N633" s="27">
        <v>29</v>
      </c>
      <c r="O633" s="126">
        <f t="shared" si="48"/>
        <v>0.275862068965517</v>
      </c>
      <c r="P633" s="24"/>
    </row>
    <row r="634" s="105" customFormat="1" ht="17.45" customHeight="1" spans="1:16">
      <c r="A634" s="115">
        <v>630</v>
      </c>
      <c r="B634" s="72">
        <v>2018011941</v>
      </c>
      <c r="C634" s="81" t="s">
        <v>826</v>
      </c>
      <c r="D634" s="72">
        <v>2018</v>
      </c>
      <c r="E634" s="72" t="s">
        <v>818</v>
      </c>
      <c r="F634" s="124">
        <v>9.2</v>
      </c>
      <c r="G634" s="124">
        <v>68.44</v>
      </c>
      <c r="H634" s="124">
        <v>5.96</v>
      </c>
      <c r="I634" s="124">
        <f t="shared" si="47"/>
        <v>83.6</v>
      </c>
      <c r="J634" s="27">
        <v>9</v>
      </c>
      <c r="K634" s="27">
        <v>29</v>
      </c>
      <c r="L634" s="128">
        <f t="shared" si="45"/>
        <v>0.310344827586207</v>
      </c>
      <c r="M634" s="127">
        <v>9</v>
      </c>
      <c r="N634" s="27">
        <v>29</v>
      </c>
      <c r="O634" s="126">
        <f t="shared" si="48"/>
        <v>0.310344827586207</v>
      </c>
      <c r="P634" s="24"/>
    </row>
    <row r="635" s="105" customFormat="1" ht="17.45" customHeight="1" spans="1:16">
      <c r="A635" s="115">
        <v>631</v>
      </c>
      <c r="B635" s="72">
        <v>2018011910</v>
      </c>
      <c r="C635" s="81" t="s">
        <v>827</v>
      </c>
      <c r="D635" s="72">
        <v>2018</v>
      </c>
      <c r="E635" s="72" t="s">
        <v>818</v>
      </c>
      <c r="F635" s="124">
        <v>7.5</v>
      </c>
      <c r="G635" s="124">
        <v>69.92</v>
      </c>
      <c r="H635" s="124">
        <v>4.385</v>
      </c>
      <c r="I635" s="124">
        <f t="shared" si="47"/>
        <v>81.805</v>
      </c>
      <c r="J635" s="27">
        <v>10</v>
      </c>
      <c r="K635" s="27">
        <v>29</v>
      </c>
      <c r="L635" s="128">
        <f t="shared" si="45"/>
        <v>0.344827586206897</v>
      </c>
      <c r="M635" s="127">
        <v>10</v>
      </c>
      <c r="N635" s="27">
        <v>29</v>
      </c>
      <c r="O635" s="126">
        <f t="shared" si="48"/>
        <v>0.344827586206897</v>
      </c>
      <c r="P635" s="24"/>
    </row>
    <row r="636" s="105" customFormat="1" ht="17.45" customHeight="1" spans="1:16">
      <c r="A636" s="115">
        <v>632</v>
      </c>
      <c r="B636" s="72">
        <v>2018011935</v>
      </c>
      <c r="C636" s="81" t="s">
        <v>828</v>
      </c>
      <c r="D636" s="72">
        <v>2018</v>
      </c>
      <c r="E636" s="72" t="s">
        <v>818</v>
      </c>
      <c r="F636" s="124">
        <v>8.4</v>
      </c>
      <c r="G636" s="124">
        <v>67.96</v>
      </c>
      <c r="H636" s="124">
        <v>5.391</v>
      </c>
      <c r="I636" s="124">
        <f t="shared" si="47"/>
        <v>81.751</v>
      </c>
      <c r="J636" s="27">
        <v>11</v>
      </c>
      <c r="K636" s="27">
        <v>29</v>
      </c>
      <c r="L636" s="128">
        <f t="shared" si="45"/>
        <v>0.379310344827586</v>
      </c>
      <c r="M636" s="127">
        <v>11</v>
      </c>
      <c r="N636" s="27">
        <v>29</v>
      </c>
      <c r="O636" s="126">
        <f t="shared" si="48"/>
        <v>0.379310344827586</v>
      </c>
      <c r="P636" s="24"/>
    </row>
    <row r="637" s="105" customFormat="1" ht="17.45" customHeight="1" spans="1:16">
      <c r="A637" s="115">
        <v>633</v>
      </c>
      <c r="B637" s="72">
        <v>2018011909</v>
      </c>
      <c r="C637" s="81" t="s">
        <v>829</v>
      </c>
      <c r="D637" s="72">
        <v>2018</v>
      </c>
      <c r="E637" s="72" t="s">
        <v>818</v>
      </c>
      <c r="F637" s="124">
        <v>7.5</v>
      </c>
      <c r="G637" s="124">
        <v>69.77</v>
      </c>
      <c r="H637" s="124">
        <v>4.46</v>
      </c>
      <c r="I637" s="124">
        <f t="shared" si="47"/>
        <v>81.73</v>
      </c>
      <c r="J637" s="27">
        <v>12</v>
      </c>
      <c r="K637" s="27">
        <v>29</v>
      </c>
      <c r="L637" s="128">
        <f t="shared" si="45"/>
        <v>0.413793103448276</v>
      </c>
      <c r="M637" s="127">
        <v>12</v>
      </c>
      <c r="N637" s="27">
        <v>29</v>
      </c>
      <c r="O637" s="126">
        <f t="shared" si="48"/>
        <v>0.413793103448276</v>
      </c>
      <c r="P637" s="24"/>
    </row>
    <row r="638" s="105" customFormat="1" ht="17.45" customHeight="1" spans="1:16">
      <c r="A638" s="115">
        <v>634</v>
      </c>
      <c r="B638" s="72">
        <v>2018011911</v>
      </c>
      <c r="C638" s="81" t="s">
        <v>830</v>
      </c>
      <c r="D638" s="72">
        <v>2018</v>
      </c>
      <c r="E638" s="72" t="s">
        <v>818</v>
      </c>
      <c r="F638" s="124">
        <v>7.9</v>
      </c>
      <c r="G638" s="124">
        <v>64.8224</v>
      </c>
      <c r="H638" s="124">
        <v>6.914</v>
      </c>
      <c r="I638" s="124">
        <f t="shared" si="47"/>
        <v>79.6364</v>
      </c>
      <c r="J638" s="27">
        <v>13</v>
      </c>
      <c r="K638" s="27">
        <v>29</v>
      </c>
      <c r="L638" s="128">
        <f t="shared" si="45"/>
        <v>0.448275862068966</v>
      </c>
      <c r="M638" s="127">
        <v>13</v>
      </c>
      <c r="N638" s="27">
        <v>29</v>
      </c>
      <c r="O638" s="126">
        <f t="shared" si="48"/>
        <v>0.448275862068966</v>
      </c>
      <c r="P638" s="24"/>
    </row>
    <row r="639" s="105" customFormat="1" ht="17.45" customHeight="1" spans="1:16">
      <c r="A639" s="115">
        <v>635</v>
      </c>
      <c r="B639" s="72">
        <v>2018011886</v>
      </c>
      <c r="C639" s="81" t="s">
        <v>831</v>
      </c>
      <c r="D639" s="72">
        <v>2018</v>
      </c>
      <c r="E639" s="72" t="s">
        <v>818</v>
      </c>
      <c r="F639" s="124">
        <v>6.9</v>
      </c>
      <c r="G639" s="124">
        <v>67.8</v>
      </c>
      <c r="H639" s="124">
        <v>3.94</v>
      </c>
      <c r="I639" s="124">
        <f t="shared" si="47"/>
        <v>78.64</v>
      </c>
      <c r="J639" s="27">
        <v>14</v>
      </c>
      <c r="K639" s="27">
        <v>29</v>
      </c>
      <c r="L639" s="128">
        <f t="shared" si="45"/>
        <v>0.482758620689655</v>
      </c>
      <c r="M639" s="127">
        <v>14</v>
      </c>
      <c r="N639" s="27">
        <v>29</v>
      </c>
      <c r="O639" s="126">
        <f t="shared" si="48"/>
        <v>0.482758620689655</v>
      </c>
      <c r="P639" s="24"/>
    </row>
    <row r="640" s="105" customFormat="1" ht="17.45" customHeight="1" spans="1:16">
      <c r="A640" s="115">
        <v>636</v>
      </c>
      <c r="B640" s="72">
        <v>2018010876</v>
      </c>
      <c r="C640" s="81" t="s">
        <v>832</v>
      </c>
      <c r="D640" s="72">
        <v>2018</v>
      </c>
      <c r="E640" s="72" t="s">
        <v>818</v>
      </c>
      <c r="F640" s="124">
        <v>7.1</v>
      </c>
      <c r="G640" s="124">
        <v>66.93</v>
      </c>
      <c r="H640" s="124">
        <v>4.3</v>
      </c>
      <c r="I640" s="124">
        <f t="shared" si="47"/>
        <v>78.33</v>
      </c>
      <c r="J640" s="27">
        <v>15</v>
      </c>
      <c r="K640" s="27">
        <v>29</v>
      </c>
      <c r="L640" s="128">
        <f t="shared" si="45"/>
        <v>0.517241379310345</v>
      </c>
      <c r="M640" s="127">
        <v>15</v>
      </c>
      <c r="N640" s="27">
        <v>29</v>
      </c>
      <c r="O640" s="126">
        <f t="shared" si="48"/>
        <v>0.517241379310345</v>
      </c>
      <c r="P640" s="24"/>
    </row>
    <row r="641" s="105" customFormat="1" ht="17.45" customHeight="1" spans="1:16">
      <c r="A641" s="115">
        <v>637</v>
      </c>
      <c r="B641" s="72">
        <v>2018011898</v>
      </c>
      <c r="C641" s="81" t="s">
        <v>833</v>
      </c>
      <c r="D641" s="72">
        <v>2018</v>
      </c>
      <c r="E641" s="72" t="s">
        <v>818</v>
      </c>
      <c r="F641" s="124">
        <v>8.2</v>
      </c>
      <c r="G641" s="124">
        <v>63.64</v>
      </c>
      <c r="H641" s="124">
        <v>5.91</v>
      </c>
      <c r="I641" s="124">
        <f t="shared" si="47"/>
        <v>77.75</v>
      </c>
      <c r="J641" s="27">
        <v>16</v>
      </c>
      <c r="K641" s="27">
        <v>29</v>
      </c>
      <c r="L641" s="128">
        <f t="shared" si="45"/>
        <v>0.551724137931034</v>
      </c>
      <c r="M641" s="127">
        <v>16</v>
      </c>
      <c r="N641" s="27">
        <v>29</v>
      </c>
      <c r="O641" s="126">
        <f t="shared" si="48"/>
        <v>0.551724137931034</v>
      </c>
      <c r="P641" s="24"/>
    </row>
    <row r="642" s="105" customFormat="1" ht="17.45" customHeight="1" spans="1:16">
      <c r="A642" s="115">
        <v>638</v>
      </c>
      <c r="B642" s="72">
        <v>2018011922</v>
      </c>
      <c r="C642" s="81" t="s">
        <v>834</v>
      </c>
      <c r="D642" s="72">
        <v>2018</v>
      </c>
      <c r="E642" s="72" t="s">
        <v>818</v>
      </c>
      <c r="F642" s="124">
        <v>8.7</v>
      </c>
      <c r="G642" s="124">
        <v>64.28</v>
      </c>
      <c r="H642" s="124">
        <v>4.74</v>
      </c>
      <c r="I642" s="124">
        <f t="shared" si="47"/>
        <v>77.72</v>
      </c>
      <c r="J642" s="27">
        <v>17</v>
      </c>
      <c r="K642" s="27">
        <v>29</v>
      </c>
      <c r="L642" s="128">
        <f t="shared" ref="L642:L682" si="49">IFERROR(J642/K642,"")</f>
        <v>0.586206896551724</v>
      </c>
      <c r="M642" s="127">
        <v>17</v>
      </c>
      <c r="N642" s="27">
        <v>29</v>
      </c>
      <c r="O642" s="126">
        <f t="shared" si="48"/>
        <v>0.586206896551724</v>
      </c>
      <c r="P642" s="24"/>
    </row>
    <row r="643" s="105" customFormat="1" ht="17.45" customHeight="1" spans="1:16">
      <c r="A643" s="115">
        <v>639</v>
      </c>
      <c r="B643" s="72">
        <v>2018011888</v>
      </c>
      <c r="C643" s="81" t="s">
        <v>835</v>
      </c>
      <c r="D643" s="72">
        <v>2018</v>
      </c>
      <c r="E643" s="72" t="s">
        <v>818</v>
      </c>
      <c r="F643" s="124">
        <v>7.1</v>
      </c>
      <c r="G643" s="124">
        <v>63.03</v>
      </c>
      <c r="H643" s="124">
        <v>7.43</v>
      </c>
      <c r="I643" s="124">
        <f t="shared" si="47"/>
        <v>77.56</v>
      </c>
      <c r="J643" s="27">
        <v>18</v>
      </c>
      <c r="K643" s="27">
        <v>29</v>
      </c>
      <c r="L643" s="128">
        <f t="shared" si="49"/>
        <v>0.620689655172414</v>
      </c>
      <c r="M643" s="127">
        <v>18</v>
      </c>
      <c r="N643" s="27">
        <v>29</v>
      </c>
      <c r="O643" s="126">
        <f t="shared" si="48"/>
        <v>0.620689655172414</v>
      </c>
      <c r="P643" s="24"/>
    </row>
    <row r="644" s="105" customFormat="1" ht="17.45" customHeight="1" spans="1:16">
      <c r="A644" s="115">
        <v>640</v>
      </c>
      <c r="B644" s="72">
        <v>2018011916</v>
      </c>
      <c r="C644" s="81" t="s">
        <v>836</v>
      </c>
      <c r="D644" s="72">
        <v>2018</v>
      </c>
      <c r="E644" s="72" t="s">
        <v>818</v>
      </c>
      <c r="F644" s="124">
        <v>8</v>
      </c>
      <c r="G644" s="124">
        <v>63.38</v>
      </c>
      <c r="H644" s="124">
        <v>5.1</v>
      </c>
      <c r="I644" s="124">
        <f t="shared" si="47"/>
        <v>76.48</v>
      </c>
      <c r="J644" s="27">
        <v>19</v>
      </c>
      <c r="K644" s="27">
        <v>29</v>
      </c>
      <c r="L644" s="128">
        <f t="shared" si="49"/>
        <v>0.655172413793103</v>
      </c>
      <c r="M644" s="127">
        <v>19</v>
      </c>
      <c r="N644" s="27">
        <v>29</v>
      </c>
      <c r="O644" s="126">
        <f t="shared" si="48"/>
        <v>0.655172413793103</v>
      </c>
      <c r="P644" s="24"/>
    </row>
    <row r="645" s="105" customFormat="1" ht="17.45" customHeight="1" spans="1:16">
      <c r="A645" s="115">
        <v>641</v>
      </c>
      <c r="B645" s="72">
        <v>2018011934</v>
      </c>
      <c r="C645" s="81" t="s">
        <v>837</v>
      </c>
      <c r="D645" s="72">
        <v>2018</v>
      </c>
      <c r="E645" s="72" t="s">
        <v>818</v>
      </c>
      <c r="F645" s="124">
        <v>7.8</v>
      </c>
      <c r="G645" s="124">
        <v>63.71</v>
      </c>
      <c r="H645" s="124">
        <v>4.382</v>
      </c>
      <c r="I645" s="124">
        <f t="shared" ref="I645:I682" si="50">F645+G645+H645</f>
        <v>75.892</v>
      </c>
      <c r="J645" s="27">
        <v>20</v>
      </c>
      <c r="K645" s="27">
        <v>29</v>
      </c>
      <c r="L645" s="128">
        <f t="shared" si="49"/>
        <v>0.689655172413793</v>
      </c>
      <c r="M645" s="127">
        <v>20</v>
      </c>
      <c r="N645" s="27">
        <v>29</v>
      </c>
      <c r="O645" s="126">
        <f t="shared" si="48"/>
        <v>0.689655172413793</v>
      </c>
      <c r="P645" s="24"/>
    </row>
    <row r="646" s="105" customFormat="1" ht="17.45" customHeight="1" spans="1:16">
      <c r="A646" s="115">
        <v>642</v>
      </c>
      <c r="B646" s="72">
        <v>2018011938</v>
      </c>
      <c r="C646" s="81" t="s">
        <v>838</v>
      </c>
      <c r="D646" s="72">
        <v>2018</v>
      </c>
      <c r="E646" s="72" t="s">
        <v>818</v>
      </c>
      <c r="F646" s="124">
        <v>7</v>
      </c>
      <c r="G646" s="124">
        <v>63.39</v>
      </c>
      <c r="H646" s="124">
        <v>4.92</v>
      </c>
      <c r="I646" s="124">
        <f t="shared" si="50"/>
        <v>75.31</v>
      </c>
      <c r="J646" s="27">
        <v>21</v>
      </c>
      <c r="K646" s="27">
        <v>29</v>
      </c>
      <c r="L646" s="128">
        <f t="shared" si="49"/>
        <v>0.724137931034483</v>
      </c>
      <c r="M646" s="127">
        <v>21</v>
      </c>
      <c r="N646" s="27">
        <v>29</v>
      </c>
      <c r="O646" s="126">
        <f t="shared" si="48"/>
        <v>0.724137931034483</v>
      </c>
      <c r="P646" s="24"/>
    </row>
    <row r="647" s="105" customFormat="1" ht="17.45" customHeight="1" spans="1:16">
      <c r="A647" s="115">
        <v>643</v>
      </c>
      <c r="B647" s="72">
        <v>2018011914</v>
      </c>
      <c r="C647" s="81" t="s">
        <v>839</v>
      </c>
      <c r="D647" s="72">
        <v>2018</v>
      </c>
      <c r="E647" s="72" t="s">
        <v>818</v>
      </c>
      <c r="F647" s="124">
        <v>7</v>
      </c>
      <c r="G647" s="124">
        <v>59.49</v>
      </c>
      <c r="H647" s="124">
        <v>4.07</v>
      </c>
      <c r="I647" s="124">
        <f t="shared" si="50"/>
        <v>70.56</v>
      </c>
      <c r="J647" s="27">
        <v>22</v>
      </c>
      <c r="K647" s="27">
        <v>29</v>
      </c>
      <c r="L647" s="128">
        <f t="shared" si="49"/>
        <v>0.758620689655172</v>
      </c>
      <c r="M647" s="127">
        <v>22</v>
      </c>
      <c r="N647" s="27">
        <v>29</v>
      </c>
      <c r="O647" s="126">
        <f t="shared" si="48"/>
        <v>0.758620689655172</v>
      </c>
      <c r="P647" s="24"/>
    </row>
    <row r="648" s="105" customFormat="1" ht="17.45" customHeight="1" spans="1:16">
      <c r="A648" s="115">
        <v>644</v>
      </c>
      <c r="B648" s="72">
        <v>2018011958</v>
      </c>
      <c r="C648" s="81" t="s">
        <v>840</v>
      </c>
      <c r="D648" s="72">
        <v>2018</v>
      </c>
      <c r="E648" s="72" t="s">
        <v>818</v>
      </c>
      <c r="F648" s="124">
        <v>6.9</v>
      </c>
      <c r="G648" s="124">
        <v>55.69</v>
      </c>
      <c r="H648" s="124">
        <v>5.45</v>
      </c>
      <c r="I648" s="124">
        <f t="shared" si="50"/>
        <v>68.04</v>
      </c>
      <c r="J648" s="27">
        <v>23</v>
      </c>
      <c r="K648" s="27">
        <v>29</v>
      </c>
      <c r="L648" s="128">
        <f t="shared" si="49"/>
        <v>0.793103448275862</v>
      </c>
      <c r="M648" s="127">
        <v>23</v>
      </c>
      <c r="N648" s="27">
        <v>29</v>
      </c>
      <c r="O648" s="126">
        <f t="shared" si="48"/>
        <v>0.793103448275862</v>
      </c>
      <c r="P648" s="24"/>
    </row>
    <row r="649" s="105" customFormat="1" ht="17.45" customHeight="1" spans="1:16">
      <c r="A649" s="115">
        <v>645</v>
      </c>
      <c r="B649" s="72">
        <v>2018011902</v>
      </c>
      <c r="C649" s="81" t="s">
        <v>841</v>
      </c>
      <c r="D649" s="72">
        <v>2018</v>
      </c>
      <c r="E649" s="72" t="s">
        <v>818</v>
      </c>
      <c r="F649" s="124">
        <v>6.7</v>
      </c>
      <c r="G649" s="124">
        <v>55.51</v>
      </c>
      <c r="H649" s="124">
        <v>4.247</v>
      </c>
      <c r="I649" s="124">
        <f t="shared" si="50"/>
        <v>66.457</v>
      </c>
      <c r="J649" s="27">
        <v>24</v>
      </c>
      <c r="K649" s="27">
        <v>29</v>
      </c>
      <c r="L649" s="128">
        <f t="shared" si="49"/>
        <v>0.827586206896552</v>
      </c>
      <c r="M649" s="127">
        <v>24</v>
      </c>
      <c r="N649" s="27">
        <v>29</v>
      </c>
      <c r="O649" s="126">
        <f t="shared" si="48"/>
        <v>0.827586206896552</v>
      </c>
      <c r="P649" s="24"/>
    </row>
    <row r="650" s="105" customFormat="1" ht="17.45" customHeight="1" spans="1:16">
      <c r="A650" s="115">
        <v>646</v>
      </c>
      <c r="B650" s="72">
        <v>2018011897</v>
      </c>
      <c r="C650" s="81" t="s">
        <v>842</v>
      </c>
      <c r="D650" s="72">
        <v>2018</v>
      </c>
      <c r="E650" s="72" t="s">
        <v>818</v>
      </c>
      <c r="F650" s="124">
        <v>7.1</v>
      </c>
      <c r="G650" s="124">
        <v>55.41</v>
      </c>
      <c r="H650" s="124">
        <v>3.842</v>
      </c>
      <c r="I650" s="124">
        <f t="shared" si="50"/>
        <v>66.352</v>
      </c>
      <c r="J650" s="27">
        <v>25</v>
      </c>
      <c r="K650" s="27">
        <v>29</v>
      </c>
      <c r="L650" s="128">
        <f t="shared" si="49"/>
        <v>0.862068965517241</v>
      </c>
      <c r="M650" s="127">
        <v>25</v>
      </c>
      <c r="N650" s="27">
        <v>29</v>
      </c>
      <c r="O650" s="126">
        <f t="shared" si="48"/>
        <v>0.862068965517241</v>
      </c>
      <c r="P650" s="24"/>
    </row>
    <row r="651" s="105" customFormat="1" ht="17.45" customHeight="1" spans="1:16">
      <c r="A651" s="115">
        <v>647</v>
      </c>
      <c r="B651" s="72" t="s">
        <v>843</v>
      </c>
      <c r="C651" s="81" t="s">
        <v>844</v>
      </c>
      <c r="D651" s="72">
        <v>2018</v>
      </c>
      <c r="E651" s="72" t="s">
        <v>818</v>
      </c>
      <c r="F651" s="124">
        <v>8</v>
      </c>
      <c r="G651" s="124">
        <v>53.23</v>
      </c>
      <c r="H651" s="124">
        <v>4.28</v>
      </c>
      <c r="I651" s="124">
        <f t="shared" si="50"/>
        <v>65.51</v>
      </c>
      <c r="J651" s="27">
        <v>26</v>
      </c>
      <c r="K651" s="27">
        <v>29</v>
      </c>
      <c r="L651" s="128">
        <f t="shared" si="49"/>
        <v>0.896551724137931</v>
      </c>
      <c r="M651" s="127">
        <v>26</v>
      </c>
      <c r="N651" s="27">
        <v>29</v>
      </c>
      <c r="O651" s="126">
        <f t="shared" si="48"/>
        <v>0.896551724137931</v>
      </c>
      <c r="P651" s="24"/>
    </row>
    <row r="652" s="105" customFormat="1" ht="17.45" customHeight="1" spans="1:16">
      <c r="A652" s="115">
        <v>648</v>
      </c>
      <c r="B652" s="72">
        <v>2018011919</v>
      </c>
      <c r="C652" s="81" t="s">
        <v>845</v>
      </c>
      <c r="D652" s="72">
        <v>2018</v>
      </c>
      <c r="E652" s="72" t="s">
        <v>818</v>
      </c>
      <c r="F652" s="124">
        <v>7.7</v>
      </c>
      <c r="G652" s="124">
        <v>42.92</v>
      </c>
      <c r="H652" s="124">
        <v>4.52</v>
      </c>
      <c r="I652" s="124">
        <f t="shared" si="50"/>
        <v>55.14</v>
      </c>
      <c r="J652" s="27">
        <v>27</v>
      </c>
      <c r="K652" s="27">
        <v>29</v>
      </c>
      <c r="L652" s="128">
        <f t="shared" si="49"/>
        <v>0.931034482758621</v>
      </c>
      <c r="M652" s="127">
        <v>27</v>
      </c>
      <c r="N652" s="27">
        <v>29</v>
      </c>
      <c r="O652" s="126">
        <f t="shared" si="48"/>
        <v>0.931034482758621</v>
      </c>
      <c r="P652" s="24"/>
    </row>
    <row r="653" s="105" customFormat="1" ht="17.45" customHeight="1" spans="1:16">
      <c r="A653" s="115">
        <v>649</v>
      </c>
      <c r="B653" s="72">
        <v>2018011895</v>
      </c>
      <c r="C653" s="81" t="s">
        <v>846</v>
      </c>
      <c r="D653" s="72">
        <v>2018</v>
      </c>
      <c r="E653" s="72" t="s">
        <v>818</v>
      </c>
      <c r="F653" s="124">
        <v>7.49</v>
      </c>
      <c r="G653" s="124">
        <v>43.63</v>
      </c>
      <c r="H653" s="124">
        <v>1.88</v>
      </c>
      <c r="I653" s="124">
        <f t="shared" si="50"/>
        <v>53</v>
      </c>
      <c r="J653" s="27">
        <v>28</v>
      </c>
      <c r="K653" s="27">
        <v>29</v>
      </c>
      <c r="L653" s="128">
        <f t="shared" si="49"/>
        <v>0.96551724137931</v>
      </c>
      <c r="M653" s="127">
        <v>28</v>
      </c>
      <c r="N653" s="27">
        <v>29</v>
      </c>
      <c r="O653" s="126">
        <f t="shared" si="48"/>
        <v>0.96551724137931</v>
      </c>
      <c r="P653" s="24"/>
    </row>
    <row r="654" s="105" customFormat="1" ht="17.45" customHeight="1" spans="1:16">
      <c r="A654" s="115">
        <v>650</v>
      </c>
      <c r="B654" s="72">
        <v>2016011462</v>
      </c>
      <c r="C654" s="81" t="s">
        <v>847</v>
      </c>
      <c r="D654" s="72">
        <v>2018</v>
      </c>
      <c r="E654" s="72" t="s">
        <v>818</v>
      </c>
      <c r="F654" s="124">
        <v>7</v>
      </c>
      <c r="G654" s="124">
        <v>39.7</v>
      </c>
      <c r="H654" s="124">
        <v>4.1</v>
      </c>
      <c r="I654" s="124">
        <f t="shared" si="50"/>
        <v>50.8</v>
      </c>
      <c r="J654" s="27">
        <v>29</v>
      </c>
      <c r="K654" s="27">
        <v>29</v>
      </c>
      <c r="L654" s="128">
        <f t="shared" si="49"/>
        <v>1</v>
      </c>
      <c r="M654" s="127">
        <v>29</v>
      </c>
      <c r="N654" s="27">
        <v>29</v>
      </c>
      <c r="O654" s="126">
        <f t="shared" si="48"/>
        <v>1</v>
      </c>
      <c r="P654" s="24"/>
    </row>
    <row r="655" s="106" customFormat="1" ht="16.5" spans="1:16">
      <c r="A655" s="115">
        <v>651</v>
      </c>
      <c r="B655" s="72">
        <v>2019011611</v>
      </c>
      <c r="C655" s="81" t="s">
        <v>848</v>
      </c>
      <c r="D655" s="72">
        <v>2019</v>
      </c>
      <c r="E655" s="72" t="s">
        <v>849</v>
      </c>
      <c r="F655" s="124">
        <v>7.6</v>
      </c>
      <c r="G655" s="124">
        <v>75.37</v>
      </c>
      <c r="H655" s="124">
        <v>5.65</v>
      </c>
      <c r="I655" s="124">
        <f t="shared" si="50"/>
        <v>88.62</v>
      </c>
      <c r="J655" s="27">
        <v>1</v>
      </c>
      <c r="K655" s="27">
        <v>28</v>
      </c>
      <c r="L655" s="126">
        <f t="shared" si="49"/>
        <v>0.0357142857142857</v>
      </c>
      <c r="M655" s="27">
        <v>1</v>
      </c>
      <c r="N655" s="27">
        <v>28</v>
      </c>
      <c r="O655" s="126">
        <f t="shared" si="48"/>
        <v>0.0357142857142857</v>
      </c>
      <c r="P655" s="72"/>
    </row>
    <row r="656" s="106" customFormat="1" ht="16.5" spans="1:16">
      <c r="A656" s="115">
        <v>652</v>
      </c>
      <c r="B656" s="72">
        <v>2019011613</v>
      </c>
      <c r="C656" s="81" t="s">
        <v>850</v>
      </c>
      <c r="D656" s="72">
        <v>2019</v>
      </c>
      <c r="E656" s="72" t="s">
        <v>849</v>
      </c>
      <c r="F656" s="124">
        <v>7.88</v>
      </c>
      <c r="G656" s="124">
        <v>73.14</v>
      </c>
      <c r="H656" s="124">
        <v>7.36</v>
      </c>
      <c r="I656" s="124">
        <f t="shared" si="50"/>
        <v>88.38</v>
      </c>
      <c r="J656" s="27">
        <v>2</v>
      </c>
      <c r="K656" s="27">
        <v>28</v>
      </c>
      <c r="L656" s="126">
        <f t="shared" si="49"/>
        <v>0.0714285714285714</v>
      </c>
      <c r="M656" s="27">
        <v>2</v>
      </c>
      <c r="N656" s="27">
        <v>28</v>
      </c>
      <c r="O656" s="126">
        <f t="shared" si="48"/>
        <v>0.0714285714285714</v>
      </c>
      <c r="P656" s="72"/>
    </row>
    <row r="657" s="106" customFormat="1" ht="16.5" spans="1:16">
      <c r="A657" s="115">
        <v>653</v>
      </c>
      <c r="B657" s="72">
        <v>2019011631</v>
      </c>
      <c r="C657" s="81" t="s">
        <v>851</v>
      </c>
      <c r="D657" s="72">
        <v>2019</v>
      </c>
      <c r="E657" s="72" t="s">
        <v>849</v>
      </c>
      <c r="F657" s="124">
        <v>9.34</v>
      </c>
      <c r="G657" s="124">
        <v>71.0725</v>
      </c>
      <c r="H657" s="124">
        <v>7.112</v>
      </c>
      <c r="I657" s="124">
        <f t="shared" si="50"/>
        <v>87.5245</v>
      </c>
      <c r="J657" s="27">
        <v>3</v>
      </c>
      <c r="K657" s="27">
        <v>28</v>
      </c>
      <c r="L657" s="126">
        <f t="shared" si="49"/>
        <v>0.107142857142857</v>
      </c>
      <c r="M657" s="27">
        <v>3</v>
      </c>
      <c r="N657" s="27">
        <v>28</v>
      </c>
      <c r="O657" s="126">
        <f t="shared" si="48"/>
        <v>0.107142857142857</v>
      </c>
      <c r="P657" s="72"/>
    </row>
    <row r="658" s="106" customFormat="1" ht="16.5" spans="1:16">
      <c r="A658" s="115">
        <v>654</v>
      </c>
      <c r="B658" s="72">
        <v>2019011625</v>
      </c>
      <c r="C658" s="81" t="s">
        <v>852</v>
      </c>
      <c r="D658" s="72">
        <v>2019</v>
      </c>
      <c r="E658" s="72" t="s">
        <v>849</v>
      </c>
      <c r="F658" s="124">
        <v>8.1</v>
      </c>
      <c r="G658" s="124">
        <v>70.5</v>
      </c>
      <c r="H658" s="124">
        <v>7.2</v>
      </c>
      <c r="I658" s="124">
        <f t="shared" si="50"/>
        <v>85.8</v>
      </c>
      <c r="J658" s="27">
        <v>4</v>
      </c>
      <c r="K658" s="27">
        <v>28</v>
      </c>
      <c r="L658" s="126">
        <f t="shared" si="49"/>
        <v>0.142857142857143</v>
      </c>
      <c r="M658" s="27">
        <v>4</v>
      </c>
      <c r="N658" s="27">
        <v>28</v>
      </c>
      <c r="O658" s="126">
        <f t="shared" si="48"/>
        <v>0.142857142857143</v>
      </c>
      <c r="P658" s="72"/>
    </row>
    <row r="659" s="106" customFormat="1" ht="16.5" spans="1:16">
      <c r="A659" s="115">
        <v>655</v>
      </c>
      <c r="B659" s="72">
        <v>2019011607</v>
      </c>
      <c r="C659" s="81" t="s">
        <v>853</v>
      </c>
      <c r="D659" s="72">
        <v>2019</v>
      </c>
      <c r="E659" s="72" t="s">
        <v>849</v>
      </c>
      <c r="F659" s="124">
        <v>8.1</v>
      </c>
      <c r="G659" s="124">
        <v>70.25</v>
      </c>
      <c r="H659" s="124">
        <v>7.17</v>
      </c>
      <c r="I659" s="124">
        <f t="shared" si="50"/>
        <v>85.52</v>
      </c>
      <c r="J659" s="27">
        <v>5</v>
      </c>
      <c r="K659" s="27">
        <v>28</v>
      </c>
      <c r="L659" s="126">
        <f t="shared" si="49"/>
        <v>0.178571428571429</v>
      </c>
      <c r="M659" s="27">
        <v>5</v>
      </c>
      <c r="N659" s="27">
        <v>28</v>
      </c>
      <c r="O659" s="126">
        <f t="shared" si="48"/>
        <v>0.178571428571429</v>
      </c>
      <c r="P659" s="72"/>
    </row>
    <row r="660" s="106" customFormat="1" ht="16.5" spans="1:16">
      <c r="A660" s="115">
        <v>656</v>
      </c>
      <c r="B660" s="72">
        <v>2019011614</v>
      </c>
      <c r="C660" s="81" t="s">
        <v>854</v>
      </c>
      <c r="D660" s="72">
        <v>2019</v>
      </c>
      <c r="E660" s="72" t="s">
        <v>849</v>
      </c>
      <c r="F660" s="124">
        <v>7.55</v>
      </c>
      <c r="G660" s="124">
        <v>70.2825</v>
      </c>
      <c r="H660" s="124">
        <v>6.988</v>
      </c>
      <c r="I660" s="124">
        <f t="shared" si="50"/>
        <v>84.8205</v>
      </c>
      <c r="J660" s="27">
        <v>6</v>
      </c>
      <c r="K660" s="27">
        <v>28</v>
      </c>
      <c r="L660" s="126">
        <f t="shared" si="49"/>
        <v>0.214285714285714</v>
      </c>
      <c r="M660" s="27">
        <v>6</v>
      </c>
      <c r="N660" s="27">
        <v>28</v>
      </c>
      <c r="O660" s="126">
        <f t="shared" si="48"/>
        <v>0.214285714285714</v>
      </c>
      <c r="P660" s="72"/>
    </row>
    <row r="661" s="106" customFormat="1" ht="16.5" spans="1:16">
      <c r="A661" s="115">
        <v>657</v>
      </c>
      <c r="B661" s="72">
        <v>2019011608</v>
      </c>
      <c r="C661" s="81" t="s">
        <v>855</v>
      </c>
      <c r="D661" s="72">
        <v>2019</v>
      </c>
      <c r="E661" s="72" t="s">
        <v>849</v>
      </c>
      <c r="F661" s="124">
        <v>8.9</v>
      </c>
      <c r="G661" s="124">
        <v>69.84</v>
      </c>
      <c r="H661" s="124">
        <v>5.96</v>
      </c>
      <c r="I661" s="124">
        <f t="shared" si="50"/>
        <v>84.7</v>
      </c>
      <c r="J661" s="27">
        <v>7</v>
      </c>
      <c r="K661" s="27">
        <v>28</v>
      </c>
      <c r="L661" s="126">
        <f t="shared" si="49"/>
        <v>0.25</v>
      </c>
      <c r="M661" s="27">
        <v>7</v>
      </c>
      <c r="N661" s="27">
        <v>28</v>
      </c>
      <c r="O661" s="126">
        <f t="shared" si="48"/>
        <v>0.25</v>
      </c>
      <c r="P661" s="72"/>
    </row>
    <row r="662" s="106" customFormat="1" ht="16.5" spans="1:16">
      <c r="A662" s="115">
        <v>658</v>
      </c>
      <c r="B662" s="72">
        <v>2019011634</v>
      </c>
      <c r="C662" s="81" t="s">
        <v>856</v>
      </c>
      <c r="D662" s="72">
        <v>2019</v>
      </c>
      <c r="E662" s="72" t="s">
        <v>849</v>
      </c>
      <c r="F662" s="124">
        <v>8.2</v>
      </c>
      <c r="G662" s="124">
        <v>69.28</v>
      </c>
      <c r="H662" s="124">
        <v>6.65</v>
      </c>
      <c r="I662" s="124">
        <f t="shared" si="50"/>
        <v>84.13</v>
      </c>
      <c r="J662" s="27">
        <v>8</v>
      </c>
      <c r="K662" s="27">
        <v>28</v>
      </c>
      <c r="L662" s="126">
        <f t="shared" si="49"/>
        <v>0.285714285714286</v>
      </c>
      <c r="M662" s="27">
        <v>8</v>
      </c>
      <c r="N662" s="27">
        <v>28</v>
      </c>
      <c r="O662" s="126">
        <f t="shared" si="48"/>
        <v>0.285714285714286</v>
      </c>
      <c r="P662" s="72"/>
    </row>
    <row r="663" s="106" customFormat="1" ht="16.5" spans="1:16">
      <c r="A663" s="115">
        <v>659</v>
      </c>
      <c r="B663" s="72">
        <v>2019011636</v>
      </c>
      <c r="C663" s="81" t="s">
        <v>857</v>
      </c>
      <c r="D663" s="72">
        <v>2019</v>
      </c>
      <c r="E663" s="72" t="s">
        <v>849</v>
      </c>
      <c r="F663" s="124">
        <v>9.36</v>
      </c>
      <c r="G663" s="124">
        <v>66.98</v>
      </c>
      <c r="H663" s="124">
        <v>7.63</v>
      </c>
      <c r="I663" s="124">
        <f t="shared" si="50"/>
        <v>83.97</v>
      </c>
      <c r="J663" s="27">
        <v>9</v>
      </c>
      <c r="K663" s="27">
        <v>28</v>
      </c>
      <c r="L663" s="126">
        <f t="shared" si="49"/>
        <v>0.321428571428571</v>
      </c>
      <c r="M663" s="27">
        <v>9</v>
      </c>
      <c r="N663" s="27">
        <v>28</v>
      </c>
      <c r="O663" s="126">
        <f t="shared" si="48"/>
        <v>0.321428571428571</v>
      </c>
      <c r="P663" s="72"/>
    </row>
    <row r="664" s="106" customFormat="1" ht="16.5" spans="1:16">
      <c r="A664" s="115">
        <v>660</v>
      </c>
      <c r="B664" s="72">
        <v>2019011609</v>
      </c>
      <c r="C664" s="81" t="s">
        <v>858</v>
      </c>
      <c r="D664" s="72">
        <v>2019</v>
      </c>
      <c r="E664" s="72" t="s">
        <v>849</v>
      </c>
      <c r="F664" s="124">
        <v>8.5</v>
      </c>
      <c r="G664" s="124">
        <v>69.68</v>
      </c>
      <c r="H664" s="124">
        <v>5.72</v>
      </c>
      <c r="I664" s="124">
        <f t="shared" si="50"/>
        <v>83.9</v>
      </c>
      <c r="J664" s="27">
        <v>10</v>
      </c>
      <c r="K664" s="27">
        <v>28</v>
      </c>
      <c r="L664" s="126">
        <f t="shared" si="49"/>
        <v>0.357142857142857</v>
      </c>
      <c r="M664" s="27">
        <v>10</v>
      </c>
      <c r="N664" s="27">
        <v>28</v>
      </c>
      <c r="O664" s="126">
        <f t="shared" si="48"/>
        <v>0.357142857142857</v>
      </c>
      <c r="P664" s="72"/>
    </row>
    <row r="665" s="106" customFormat="1" ht="16.5" spans="1:16">
      <c r="A665" s="115">
        <v>661</v>
      </c>
      <c r="B665" s="72">
        <v>2019011628</v>
      </c>
      <c r="C665" s="81" t="s">
        <v>859</v>
      </c>
      <c r="D665" s="72">
        <v>2019</v>
      </c>
      <c r="E665" s="72" t="s">
        <v>849</v>
      </c>
      <c r="F665" s="124">
        <v>8.7</v>
      </c>
      <c r="G665" s="124">
        <v>67.98</v>
      </c>
      <c r="H665" s="124">
        <v>6.59</v>
      </c>
      <c r="I665" s="124">
        <f t="shared" si="50"/>
        <v>83.27</v>
      </c>
      <c r="J665" s="27">
        <v>11</v>
      </c>
      <c r="K665" s="27">
        <v>28</v>
      </c>
      <c r="L665" s="126">
        <f t="shared" si="49"/>
        <v>0.392857142857143</v>
      </c>
      <c r="M665" s="27">
        <v>11</v>
      </c>
      <c r="N665" s="27">
        <v>28</v>
      </c>
      <c r="O665" s="126">
        <f t="shared" si="48"/>
        <v>0.392857142857143</v>
      </c>
      <c r="P665" s="72"/>
    </row>
    <row r="666" s="106" customFormat="1" ht="16.5" spans="1:16">
      <c r="A666" s="115">
        <v>662</v>
      </c>
      <c r="B666" s="72">
        <v>2019011612</v>
      </c>
      <c r="C666" s="81" t="s">
        <v>860</v>
      </c>
      <c r="D666" s="72">
        <v>2019</v>
      </c>
      <c r="E666" s="72" t="s">
        <v>849</v>
      </c>
      <c r="F666" s="124">
        <v>8.24</v>
      </c>
      <c r="G666" s="124">
        <v>67.47</v>
      </c>
      <c r="H666" s="124">
        <v>7.36</v>
      </c>
      <c r="I666" s="124">
        <f t="shared" si="50"/>
        <v>83.07</v>
      </c>
      <c r="J666" s="27">
        <v>12</v>
      </c>
      <c r="K666" s="27">
        <v>28</v>
      </c>
      <c r="L666" s="126">
        <f t="shared" si="49"/>
        <v>0.428571428571429</v>
      </c>
      <c r="M666" s="27">
        <v>12</v>
      </c>
      <c r="N666" s="27">
        <v>28</v>
      </c>
      <c r="O666" s="126">
        <f t="shared" si="48"/>
        <v>0.428571428571429</v>
      </c>
      <c r="P666" s="72"/>
    </row>
    <row r="667" s="106" customFormat="1" ht="16.5" spans="1:16">
      <c r="A667" s="115">
        <v>663</v>
      </c>
      <c r="B667" s="72">
        <v>2019011624</v>
      </c>
      <c r="C667" s="81" t="s">
        <v>861</v>
      </c>
      <c r="D667" s="72">
        <v>2019</v>
      </c>
      <c r="E667" s="72" t="s">
        <v>849</v>
      </c>
      <c r="F667" s="124">
        <v>7.6</v>
      </c>
      <c r="G667" s="124">
        <v>67.65</v>
      </c>
      <c r="H667" s="124">
        <v>7.36</v>
      </c>
      <c r="I667" s="124">
        <f t="shared" si="50"/>
        <v>82.61</v>
      </c>
      <c r="J667" s="27">
        <v>13</v>
      </c>
      <c r="K667" s="27">
        <v>28</v>
      </c>
      <c r="L667" s="126">
        <f t="shared" si="49"/>
        <v>0.464285714285714</v>
      </c>
      <c r="M667" s="27">
        <v>13</v>
      </c>
      <c r="N667" s="27">
        <v>28</v>
      </c>
      <c r="O667" s="126">
        <f t="shared" si="48"/>
        <v>0.464285714285714</v>
      </c>
      <c r="P667" s="72"/>
    </row>
    <row r="668" s="106" customFormat="1" ht="16.5" spans="1:16">
      <c r="A668" s="115">
        <v>664</v>
      </c>
      <c r="B668" s="72">
        <v>2019011610</v>
      </c>
      <c r="C668" s="81" t="s">
        <v>862</v>
      </c>
      <c r="D668" s="72">
        <v>2019</v>
      </c>
      <c r="E668" s="72" t="s">
        <v>849</v>
      </c>
      <c r="F668" s="124">
        <v>8</v>
      </c>
      <c r="G668" s="124">
        <v>67.06</v>
      </c>
      <c r="H668" s="124">
        <v>5.65</v>
      </c>
      <c r="I668" s="124">
        <f t="shared" ref="I668:I692" si="51">F668+G668+H668</f>
        <v>80.71</v>
      </c>
      <c r="J668" s="27">
        <v>14</v>
      </c>
      <c r="K668" s="27">
        <v>28</v>
      </c>
      <c r="L668" s="126">
        <f t="shared" si="49"/>
        <v>0.5</v>
      </c>
      <c r="M668" s="27">
        <v>14</v>
      </c>
      <c r="N668" s="27">
        <v>28</v>
      </c>
      <c r="O668" s="126">
        <f t="shared" si="48"/>
        <v>0.5</v>
      </c>
      <c r="P668" s="72"/>
    </row>
    <row r="669" s="106" customFormat="1" ht="16.5" spans="1:16">
      <c r="A669" s="115">
        <v>665</v>
      </c>
      <c r="B669" s="72">
        <v>2019011619</v>
      </c>
      <c r="C669" s="81" t="s">
        <v>863</v>
      </c>
      <c r="D669" s="72">
        <v>2019</v>
      </c>
      <c r="E669" s="72" t="s">
        <v>849</v>
      </c>
      <c r="F669" s="124">
        <v>7.8</v>
      </c>
      <c r="G669" s="124">
        <v>66.4</v>
      </c>
      <c r="H669" s="124">
        <v>7.41</v>
      </c>
      <c r="I669" s="124">
        <f t="shared" si="51"/>
        <v>81.61</v>
      </c>
      <c r="J669" s="27">
        <v>15</v>
      </c>
      <c r="K669" s="27">
        <v>28</v>
      </c>
      <c r="L669" s="126">
        <f t="shared" si="49"/>
        <v>0.535714285714286</v>
      </c>
      <c r="M669" s="27">
        <v>15</v>
      </c>
      <c r="N669" s="27">
        <v>28</v>
      </c>
      <c r="O669" s="126">
        <f t="shared" si="48"/>
        <v>0.535714285714286</v>
      </c>
      <c r="P669" s="72"/>
    </row>
    <row r="670" s="106" customFormat="1" ht="16.5" spans="1:16">
      <c r="A670" s="115">
        <v>666</v>
      </c>
      <c r="B670" s="72">
        <v>2019011627</v>
      </c>
      <c r="C670" s="81" t="s">
        <v>864</v>
      </c>
      <c r="D670" s="72">
        <v>2019</v>
      </c>
      <c r="E670" s="72" t="s">
        <v>849</v>
      </c>
      <c r="F670" s="124">
        <v>8.2</v>
      </c>
      <c r="G670" s="124">
        <v>66.29</v>
      </c>
      <c r="H670" s="124">
        <v>6.98</v>
      </c>
      <c r="I670" s="124">
        <f t="shared" si="51"/>
        <v>81.47</v>
      </c>
      <c r="J670" s="27">
        <v>16</v>
      </c>
      <c r="K670" s="27">
        <v>28</v>
      </c>
      <c r="L670" s="126">
        <f t="shared" si="49"/>
        <v>0.571428571428571</v>
      </c>
      <c r="M670" s="27">
        <v>16</v>
      </c>
      <c r="N670" s="27">
        <v>28</v>
      </c>
      <c r="O670" s="126">
        <f t="shared" si="48"/>
        <v>0.571428571428571</v>
      </c>
      <c r="P670" s="72"/>
    </row>
    <row r="671" s="106" customFormat="1" ht="16.5" spans="1:16">
      <c r="A671" s="115">
        <v>667</v>
      </c>
      <c r="B671" s="72">
        <v>2019011623</v>
      </c>
      <c r="C671" s="81" t="s">
        <v>865</v>
      </c>
      <c r="D671" s="72">
        <v>2019</v>
      </c>
      <c r="E671" s="72" t="s">
        <v>849</v>
      </c>
      <c r="F671" s="124">
        <v>8.2</v>
      </c>
      <c r="G671" s="124">
        <v>65.28</v>
      </c>
      <c r="H671" s="124">
        <v>7.07</v>
      </c>
      <c r="I671" s="124">
        <f t="shared" si="51"/>
        <v>80.55</v>
      </c>
      <c r="J671" s="27">
        <v>17</v>
      </c>
      <c r="K671" s="27">
        <v>28</v>
      </c>
      <c r="L671" s="126">
        <f t="shared" ref="L671:L734" si="52">IFERROR(J671/K671,"")</f>
        <v>0.607142857142857</v>
      </c>
      <c r="M671" s="27">
        <v>17</v>
      </c>
      <c r="N671" s="27">
        <v>28</v>
      </c>
      <c r="O671" s="126">
        <f t="shared" si="48"/>
        <v>0.607142857142857</v>
      </c>
      <c r="P671" s="72"/>
    </row>
    <row r="672" s="106" customFormat="1" ht="16.5" spans="1:16">
      <c r="A672" s="115">
        <v>668</v>
      </c>
      <c r="B672" s="72">
        <v>2019011621</v>
      </c>
      <c r="C672" s="81" t="s">
        <v>866</v>
      </c>
      <c r="D672" s="72">
        <v>2019</v>
      </c>
      <c r="E672" s="72" t="s">
        <v>849</v>
      </c>
      <c r="F672" s="124">
        <v>8.05</v>
      </c>
      <c r="G672" s="124">
        <v>65.46</v>
      </c>
      <c r="H672" s="124">
        <v>6.26</v>
      </c>
      <c r="I672" s="124">
        <f t="shared" si="51"/>
        <v>79.77</v>
      </c>
      <c r="J672" s="27">
        <v>18</v>
      </c>
      <c r="K672" s="27">
        <v>28</v>
      </c>
      <c r="L672" s="126">
        <f t="shared" si="52"/>
        <v>0.642857142857143</v>
      </c>
      <c r="M672" s="27">
        <v>18</v>
      </c>
      <c r="N672" s="27">
        <v>28</v>
      </c>
      <c r="O672" s="126">
        <f t="shared" si="48"/>
        <v>0.642857142857143</v>
      </c>
      <c r="P672" s="72"/>
    </row>
    <row r="673" s="106" customFormat="1" ht="16.5" spans="1:16">
      <c r="A673" s="115">
        <v>669</v>
      </c>
      <c r="B673" s="72">
        <v>2019011635</v>
      </c>
      <c r="C673" s="81" t="s">
        <v>867</v>
      </c>
      <c r="D673" s="72">
        <v>2019</v>
      </c>
      <c r="E673" s="72" t="s">
        <v>849</v>
      </c>
      <c r="F673" s="124">
        <v>8.5</v>
      </c>
      <c r="G673" s="124">
        <v>62.69</v>
      </c>
      <c r="H673" s="124">
        <v>6.66</v>
      </c>
      <c r="I673" s="124">
        <f t="shared" si="51"/>
        <v>77.85</v>
      </c>
      <c r="J673" s="27">
        <v>19</v>
      </c>
      <c r="K673" s="27">
        <v>28</v>
      </c>
      <c r="L673" s="126">
        <f t="shared" si="52"/>
        <v>0.678571428571429</v>
      </c>
      <c r="M673" s="27">
        <v>19</v>
      </c>
      <c r="N673" s="27">
        <v>28</v>
      </c>
      <c r="O673" s="126">
        <f t="shared" si="48"/>
        <v>0.678571428571429</v>
      </c>
      <c r="P673" s="72"/>
    </row>
    <row r="674" s="106" customFormat="1" ht="16.5" spans="1:16">
      <c r="A674" s="115">
        <v>670</v>
      </c>
      <c r="B674" s="72">
        <v>2019011616</v>
      </c>
      <c r="C674" s="81" t="s">
        <v>868</v>
      </c>
      <c r="D674" s="72">
        <v>2019</v>
      </c>
      <c r="E674" s="72" t="s">
        <v>849</v>
      </c>
      <c r="F674" s="124">
        <v>8.1</v>
      </c>
      <c r="G674" s="124">
        <v>63.7</v>
      </c>
      <c r="H674" s="124">
        <v>4.75</v>
      </c>
      <c r="I674" s="124">
        <f t="shared" si="51"/>
        <v>76.55</v>
      </c>
      <c r="J674" s="27">
        <v>20</v>
      </c>
      <c r="K674" s="27">
        <v>28</v>
      </c>
      <c r="L674" s="126">
        <f t="shared" si="52"/>
        <v>0.714285714285714</v>
      </c>
      <c r="M674" s="27">
        <v>20</v>
      </c>
      <c r="N674" s="27">
        <v>28</v>
      </c>
      <c r="O674" s="126">
        <f t="shared" si="48"/>
        <v>0.714285714285714</v>
      </c>
      <c r="P674" s="72"/>
    </row>
    <row r="675" s="106" customFormat="1" ht="16.5" spans="1:16">
      <c r="A675" s="115">
        <v>671</v>
      </c>
      <c r="B675" s="72">
        <v>2019011618</v>
      </c>
      <c r="C675" s="81" t="s">
        <v>869</v>
      </c>
      <c r="D675" s="72">
        <v>2019</v>
      </c>
      <c r="E675" s="72" t="s">
        <v>849</v>
      </c>
      <c r="F675" s="124">
        <v>7.9</v>
      </c>
      <c r="G675" s="124">
        <v>61.68</v>
      </c>
      <c r="H675" s="124">
        <v>6.945</v>
      </c>
      <c r="I675" s="124">
        <f t="shared" si="51"/>
        <v>76.525</v>
      </c>
      <c r="J675" s="27">
        <v>21</v>
      </c>
      <c r="K675" s="27">
        <v>28</v>
      </c>
      <c r="L675" s="126">
        <f t="shared" si="52"/>
        <v>0.75</v>
      </c>
      <c r="M675" s="27">
        <v>21</v>
      </c>
      <c r="N675" s="27">
        <v>28</v>
      </c>
      <c r="O675" s="126">
        <f t="shared" si="48"/>
        <v>0.75</v>
      </c>
      <c r="P675" s="72"/>
    </row>
    <row r="676" s="106" customFormat="1" ht="16.5" spans="1:16">
      <c r="A676" s="115">
        <v>672</v>
      </c>
      <c r="B676" s="72">
        <v>2019011622</v>
      </c>
      <c r="C676" s="81" t="s">
        <v>870</v>
      </c>
      <c r="D676" s="72">
        <v>2019</v>
      </c>
      <c r="E676" s="72" t="s">
        <v>849</v>
      </c>
      <c r="F676" s="124">
        <v>7.55</v>
      </c>
      <c r="G676" s="124">
        <v>62.89</v>
      </c>
      <c r="H676" s="124">
        <v>6.05</v>
      </c>
      <c r="I676" s="124">
        <f t="shared" si="51"/>
        <v>76.49</v>
      </c>
      <c r="J676" s="27">
        <v>22</v>
      </c>
      <c r="K676" s="27">
        <v>28</v>
      </c>
      <c r="L676" s="126">
        <f t="shared" si="52"/>
        <v>0.785714285714286</v>
      </c>
      <c r="M676" s="27">
        <v>22</v>
      </c>
      <c r="N676" s="27">
        <v>28</v>
      </c>
      <c r="O676" s="126">
        <f t="shared" si="48"/>
        <v>0.785714285714286</v>
      </c>
      <c r="P676" s="72"/>
    </row>
    <row r="677" s="106" customFormat="1" ht="16.5" spans="1:16">
      <c r="A677" s="115">
        <v>673</v>
      </c>
      <c r="B677" s="72">
        <v>2019011617</v>
      </c>
      <c r="C677" s="81" t="s">
        <v>871</v>
      </c>
      <c r="D677" s="72">
        <v>2019</v>
      </c>
      <c r="E677" s="72" t="s">
        <v>849</v>
      </c>
      <c r="F677" s="124">
        <v>7.6</v>
      </c>
      <c r="G677" s="124">
        <v>62.545</v>
      </c>
      <c r="H677" s="124">
        <v>5.722</v>
      </c>
      <c r="I677" s="124">
        <f t="shared" si="51"/>
        <v>75.867</v>
      </c>
      <c r="J677" s="27">
        <v>23</v>
      </c>
      <c r="K677" s="27">
        <v>28</v>
      </c>
      <c r="L677" s="126">
        <f t="shared" si="52"/>
        <v>0.821428571428571</v>
      </c>
      <c r="M677" s="27">
        <v>23</v>
      </c>
      <c r="N677" s="27">
        <v>28</v>
      </c>
      <c r="O677" s="126">
        <f t="shared" si="48"/>
        <v>0.821428571428571</v>
      </c>
      <c r="P677" s="72"/>
    </row>
    <row r="678" s="106" customFormat="1" ht="16.5" spans="1:16">
      <c r="A678" s="115">
        <v>674</v>
      </c>
      <c r="B678" s="72">
        <v>2019011633</v>
      </c>
      <c r="C678" s="81" t="s">
        <v>872</v>
      </c>
      <c r="D678" s="72">
        <v>2019</v>
      </c>
      <c r="E678" s="72" t="s">
        <v>849</v>
      </c>
      <c r="F678" s="124">
        <v>7.1</v>
      </c>
      <c r="G678" s="124">
        <v>60.88</v>
      </c>
      <c r="H678" s="124">
        <v>7.11</v>
      </c>
      <c r="I678" s="124">
        <f t="shared" si="51"/>
        <v>75.09</v>
      </c>
      <c r="J678" s="27">
        <v>24</v>
      </c>
      <c r="K678" s="27">
        <v>28</v>
      </c>
      <c r="L678" s="126">
        <f t="shared" si="52"/>
        <v>0.857142857142857</v>
      </c>
      <c r="M678" s="27">
        <v>24</v>
      </c>
      <c r="N678" s="27">
        <v>28</v>
      </c>
      <c r="O678" s="126">
        <f t="shared" si="48"/>
        <v>0.857142857142857</v>
      </c>
      <c r="P678" s="72"/>
    </row>
    <row r="679" s="106" customFormat="1" ht="16.5" spans="1:16">
      <c r="A679" s="115">
        <v>675</v>
      </c>
      <c r="B679" s="72">
        <v>2019011626</v>
      </c>
      <c r="C679" s="81" t="s">
        <v>873</v>
      </c>
      <c r="D679" s="72">
        <v>2019</v>
      </c>
      <c r="E679" s="72" t="s">
        <v>849</v>
      </c>
      <c r="F679" s="124">
        <v>7.3</v>
      </c>
      <c r="G679" s="124">
        <v>60.5</v>
      </c>
      <c r="H679" s="124">
        <v>5.24</v>
      </c>
      <c r="I679" s="124">
        <f t="shared" si="51"/>
        <v>73.04</v>
      </c>
      <c r="J679" s="27">
        <v>25</v>
      </c>
      <c r="K679" s="27">
        <v>28</v>
      </c>
      <c r="L679" s="126">
        <f t="shared" si="52"/>
        <v>0.892857142857143</v>
      </c>
      <c r="M679" s="27">
        <v>25</v>
      </c>
      <c r="N679" s="27">
        <v>28</v>
      </c>
      <c r="O679" s="126">
        <f t="shared" si="48"/>
        <v>0.892857142857143</v>
      </c>
      <c r="P679" s="72"/>
    </row>
    <row r="680" s="106" customFormat="1" ht="16.5" spans="1:16">
      <c r="A680" s="115">
        <v>676</v>
      </c>
      <c r="B680" s="72">
        <v>2019011629</v>
      </c>
      <c r="C680" s="81" t="s">
        <v>874</v>
      </c>
      <c r="D680" s="72">
        <v>2019</v>
      </c>
      <c r="E680" s="72" t="s">
        <v>849</v>
      </c>
      <c r="F680" s="124">
        <v>7.1</v>
      </c>
      <c r="G680" s="124">
        <v>59.31</v>
      </c>
      <c r="H680" s="124">
        <v>5.18</v>
      </c>
      <c r="I680" s="124">
        <f t="shared" si="51"/>
        <v>71.59</v>
      </c>
      <c r="J680" s="27">
        <v>26</v>
      </c>
      <c r="K680" s="27">
        <v>28</v>
      </c>
      <c r="L680" s="126">
        <f t="shared" si="52"/>
        <v>0.928571428571429</v>
      </c>
      <c r="M680" s="27">
        <v>26</v>
      </c>
      <c r="N680" s="27">
        <v>28</v>
      </c>
      <c r="O680" s="126">
        <f t="shared" si="48"/>
        <v>0.928571428571429</v>
      </c>
      <c r="P680" s="72"/>
    </row>
    <row r="681" s="106" customFormat="1" ht="16.5" spans="1:16">
      <c r="A681" s="115">
        <v>677</v>
      </c>
      <c r="B681" s="72">
        <v>2019011632</v>
      </c>
      <c r="C681" s="81" t="s">
        <v>875</v>
      </c>
      <c r="D681" s="72">
        <v>2019</v>
      </c>
      <c r="E681" s="72" t="s">
        <v>849</v>
      </c>
      <c r="F681" s="124">
        <v>7.6</v>
      </c>
      <c r="G681" s="124">
        <v>56.03</v>
      </c>
      <c r="H681" s="124">
        <v>7.058</v>
      </c>
      <c r="I681" s="124">
        <f t="shared" si="51"/>
        <v>70.688</v>
      </c>
      <c r="J681" s="27">
        <v>27</v>
      </c>
      <c r="K681" s="27">
        <v>28</v>
      </c>
      <c r="L681" s="126">
        <f t="shared" si="52"/>
        <v>0.964285714285714</v>
      </c>
      <c r="M681" s="27">
        <v>27</v>
      </c>
      <c r="N681" s="27">
        <v>28</v>
      </c>
      <c r="O681" s="126">
        <f t="shared" si="48"/>
        <v>0.964285714285714</v>
      </c>
      <c r="P681" s="72"/>
    </row>
    <row r="682" s="106" customFormat="1" ht="16.5" spans="1:16">
      <c r="A682" s="115">
        <v>678</v>
      </c>
      <c r="B682" s="72">
        <v>2019011630</v>
      </c>
      <c r="C682" s="81" t="s">
        <v>876</v>
      </c>
      <c r="D682" s="72">
        <v>2019</v>
      </c>
      <c r="E682" s="72" t="s">
        <v>849</v>
      </c>
      <c r="F682" s="124">
        <v>6.4</v>
      </c>
      <c r="G682" s="124">
        <v>47.1</v>
      </c>
      <c r="H682" s="124">
        <v>3.27</v>
      </c>
      <c r="I682" s="124">
        <f t="shared" si="51"/>
        <v>56.77</v>
      </c>
      <c r="J682" s="27">
        <v>28</v>
      </c>
      <c r="K682" s="27">
        <v>28</v>
      </c>
      <c r="L682" s="126">
        <f t="shared" si="52"/>
        <v>1</v>
      </c>
      <c r="M682" s="27">
        <v>28</v>
      </c>
      <c r="N682" s="27">
        <v>28</v>
      </c>
      <c r="O682" s="126">
        <f t="shared" si="48"/>
        <v>1</v>
      </c>
      <c r="P682" s="72"/>
    </row>
    <row r="683" s="106" customFormat="1" ht="16.5" spans="1:16">
      <c r="A683" s="115">
        <v>679</v>
      </c>
      <c r="B683" s="72" t="s">
        <v>877</v>
      </c>
      <c r="C683" s="81" t="s">
        <v>878</v>
      </c>
      <c r="D683" s="72">
        <v>2019</v>
      </c>
      <c r="E683" s="72" t="s">
        <v>879</v>
      </c>
      <c r="F683" s="124">
        <v>9.3</v>
      </c>
      <c r="G683" s="124">
        <v>73.72</v>
      </c>
      <c r="H683" s="124">
        <v>7.361</v>
      </c>
      <c r="I683" s="124">
        <f t="shared" si="51"/>
        <v>90.381</v>
      </c>
      <c r="J683" s="27">
        <v>1</v>
      </c>
      <c r="K683" s="27">
        <v>28</v>
      </c>
      <c r="L683" s="126">
        <f t="shared" si="52"/>
        <v>0.0357142857142857</v>
      </c>
      <c r="M683" s="27">
        <v>1</v>
      </c>
      <c r="N683" s="27">
        <v>117</v>
      </c>
      <c r="O683" s="126">
        <f t="shared" ref="O683:O695" si="53">M683/N683</f>
        <v>0.00854700854700855</v>
      </c>
      <c r="P683" s="72"/>
    </row>
    <row r="684" s="106" customFormat="1" ht="16.5" spans="1:16">
      <c r="A684" s="115">
        <v>680</v>
      </c>
      <c r="B684" s="72" t="s">
        <v>880</v>
      </c>
      <c r="C684" s="81" t="s">
        <v>881</v>
      </c>
      <c r="D684" s="72">
        <v>2019</v>
      </c>
      <c r="E684" s="72" t="s">
        <v>882</v>
      </c>
      <c r="F684" s="124">
        <v>8.1</v>
      </c>
      <c r="G684" s="124">
        <v>75.67</v>
      </c>
      <c r="H684" s="124">
        <v>6.28</v>
      </c>
      <c r="I684" s="124">
        <f t="shared" si="51"/>
        <v>90.05</v>
      </c>
      <c r="J684" s="27">
        <v>1</v>
      </c>
      <c r="K684" s="27">
        <v>29</v>
      </c>
      <c r="L684" s="126">
        <f t="shared" si="52"/>
        <v>0.0344827586206897</v>
      </c>
      <c r="M684" s="27">
        <v>2</v>
      </c>
      <c r="N684" s="27">
        <v>117</v>
      </c>
      <c r="O684" s="126">
        <f t="shared" si="53"/>
        <v>0.0170940170940171</v>
      </c>
      <c r="P684" s="72"/>
    </row>
    <row r="685" s="106" customFormat="1" ht="16.5" spans="1:16">
      <c r="A685" s="115">
        <v>681</v>
      </c>
      <c r="B685" s="72" t="s">
        <v>883</v>
      </c>
      <c r="C685" s="81" t="s">
        <v>884</v>
      </c>
      <c r="D685" s="72">
        <v>2019</v>
      </c>
      <c r="E685" s="72" t="s">
        <v>879</v>
      </c>
      <c r="F685" s="124">
        <v>8.95</v>
      </c>
      <c r="G685" s="124">
        <v>72.8</v>
      </c>
      <c r="H685" s="124">
        <v>7.265</v>
      </c>
      <c r="I685" s="124">
        <f t="shared" si="51"/>
        <v>89.015</v>
      </c>
      <c r="J685" s="27">
        <v>2</v>
      </c>
      <c r="K685" s="27">
        <v>28</v>
      </c>
      <c r="L685" s="126">
        <f t="shared" si="52"/>
        <v>0.0714285714285714</v>
      </c>
      <c r="M685" s="27">
        <v>3</v>
      </c>
      <c r="N685" s="27">
        <v>117</v>
      </c>
      <c r="O685" s="126">
        <f t="shared" si="53"/>
        <v>0.0256410256410256</v>
      </c>
      <c r="P685" s="72"/>
    </row>
    <row r="686" s="106" customFormat="1" ht="16.5" spans="1:16">
      <c r="A686" s="115">
        <v>682</v>
      </c>
      <c r="B686" s="72">
        <v>2019011637</v>
      </c>
      <c r="C686" s="81" t="s">
        <v>885</v>
      </c>
      <c r="D686" s="72">
        <v>2019</v>
      </c>
      <c r="E686" s="72" t="s">
        <v>886</v>
      </c>
      <c r="F686" s="124">
        <v>7.8</v>
      </c>
      <c r="G686" s="124">
        <v>73.07</v>
      </c>
      <c r="H686" s="124">
        <v>7.54</v>
      </c>
      <c r="I686" s="124">
        <f t="shared" si="51"/>
        <v>88.41</v>
      </c>
      <c r="J686" s="27">
        <v>1</v>
      </c>
      <c r="K686" s="27">
        <v>31</v>
      </c>
      <c r="L686" s="126">
        <f t="shared" si="52"/>
        <v>0.032258064516129</v>
      </c>
      <c r="M686" s="27">
        <v>4</v>
      </c>
      <c r="N686" s="27">
        <v>117</v>
      </c>
      <c r="O686" s="126">
        <f t="shared" si="53"/>
        <v>0.0341880341880342</v>
      </c>
      <c r="P686" s="72"/>
    </row>
    <row r="687" s="106" customFormat="1" ht="16.5" spans="1:16">
      <c r="A687" s="115">
        <v>683</v>
      </c>
      <c r="B687" s="72" t="s">
        <v>887</v>
      </c>
      <c r="C687" s="81" t="s">
        <v>888</v>
      </c>
      <c r="D687" s="72">
        <v>2019</v>
      </c>
      <c r="E687" s="72" t="s">
        <v>882</v>
      </c>
      <c r="F687" s="124">
        <v>8.2</v>
      </c>
      <c r="G687" s="124">
        <v>72.81</v>
      </c>
      <c r="H687" s="124">
        <v>7.19</v>
      </c>
      <c r="I687" s="124">
        <f t="shared" si="51"/>
        <v>88.2</v>
      </c>
      <c r="J687" s="27">
        <v>2</v>
      </c>
      <c r="K687" s="27">
        <v>29</v>
      </c>
      <c r="L687" s="126">
        <f t="shared" si="52"/>
        <v>0.0689655172413793</v>
      </c>
      <c r="M687" s="27">
        <v>5</v>
      </c>
      <c r="N687" s="27">
        <v>117</v>
      </c>
      <c r="O687" s="126">
        <f t="shared" si="53"/>
        <v>0.0427350427350427</v>
      </c>
      <c r="P687" s="72"/>
    </row>
    <row r="688" s="106" customFormat="1" ht="16.5" spans="1:16">
      <c r="A688" s="115">
        <v>684</v>
      </c>
      <c r="B688" s="72">
        <v>2019011707</v>
      </c>
      <c r="C688" s="81" t="s">
        <v>889</v>
      </c>
      <c r="D688" s="72">
        <v>2019</v>
      </c>
      <c r="E688" s="72" t="s">
        <v>890</v>
      </c>
      <c r="F688" s="124">
        <v>8.1</v>
      </c>
      <c r="G688" s="124">
        <v>72.39</v>
      </c>
      <c r="H688" s="124">
        <v>7.31</v>
      </c>
      <c r="I688" s="124">
        <f t="shared" si="51"/>
        <v>87.8</v>
      </c>
      <c r="J688" s="27">
        <v>1</v>
      </c>
      <c r="K688" s="27">
        <v>29</v>
      </c>
      <c r="L688" s="126">
        <f t="shared" si="52"/>
        <v>0.0344827586206897</v>
      </c>
      <c r="M688" s="27">
        <v>6</v>
      </c>
      <c r="N688" s="27">
        <v>117</v>
      </c>
      <c r="O688" s="126">
        <f t="shared" si="53"/>
        <v>0.0512820512820513</v>
      </c>
      <c r="P688" s="72"/>
    </row>
    <row r="689" s="106" customFormat="1" ht="16.5" spans="1:16">
      <c r="A689" s="115">
        <v>685</v>
      </c>
      <c r="B689" s="72" t="s">
        <v>891</v>
      </c>
      <c r="C689" s="81" t="s">
        <v>892</v>
      </c>
      <c r="D689" s="72">
        <v>2019</v>
      </c>
      <c r="E689" s="72" t="s">
        <v>882</v>
      </c>
      <c r="F689" s="124">
        <v>8.8</v>
      </c>
      <c r="G689" s="124">
        <v>70.26</v>
      </c>
      <c r="H689" s="124">
        <v>7.23</v>
      </c>
      <c r="I689" s="124">
        <f t="shared" si="51"/>
        <v>86.29</v>
      </c>
      <c r="J689" s="27">
        <v>3</v>
      </c>
      <c r="K689" s="27">
        <v>29</v>
      </c>
      <c r="L689" s="126">
        <f t="shared" si="52"/>
        <v>0.103448275862069</v>
      </c>
      <c r="M689" s="27">
        <v>7</v>
      </c>
      <c r="N689" s="27">
        <v>117</v>
      </c>
      <c r="O689" s="126">
        <f t="shared" si="53"/>
        <v>0.0598290598290598</v>
      </c>
      <c r="P689" s="72"/>
    </row>
    <row r="690" s="106" customFormat="1" ht="16.5" spans="1:16">
      <c r="A690" s="115">
        <v>686</v>
      </c>
      <c r="B690" s="72">
        <v>2019011705</v>
      </c>
      <c r="C690" s="81" t="s">
        <v>893</v>
      </c>
      <c r="D690" s="72">
        <v>2019</v>
      </c>
      <c r="E690" s="72" t="s">
        <v>890</v>
      </c>
      <c r="F690" s="124">
        <v>8.6</v>
      </c>
      <c r="G690" s="124">
        <v>70.235</v>
      </c>
      <c r="H690" s="124">
        <v>7.391</v>
      </c>
      <c r="I690" s="124">
        <f t="shared" si="51"/>
        <v>86.226</v>
      </c>
      <c r="J690" s="27">
        <v>2</v>
      </c>
      <c r="K690" s="27">
        <v>29</v>
      </c>
      <c r="L690" s="126">
        <f t="shared" si="52"/>
        <v>0.0689655172413793</v>
      </c>
      <c r="M690" s="27">
        <v>8</v>
      </c>
      <c r="N690" s="27">
        <v>117</v>
      </c>
      <c r="O690" s="126">
        <f t="shared" si="53"/>
        <v>0.0683760683760684</v>
      </c>
      <c r="P690" s="72"/>
    </row>
    <row r="691" s="106" customFormat="1" ht="16.5" spans="1:16">
      <c r="A691" s="115">
        <v>687</v>
      </c>
      <c r="B691" s="72">
        <v>2019011660</v>
      </c>
      <c r="C691" s="81" t="s">
        <v>894</v>
      </c>
      <c r="D691" s="72">
        <v>2019</v>
      </c>
      <c r="E691" s="72" t="s">
        <v>886</v>
      </c>
      <c r="F691" s="124">
        <v>8.45</v>
      </c>
      <c r="G691" s="124">
        <v>71.04</v>
      </c>
      <c r="H691" s="124">
        <v>6.73</v>
      </c>
      <c r="I691" s="124">
        <f t="shared" si="51"/>
        <v>86.22</v>
      </c>
      <c r="J691" s="27">
        <v>2</v>
      </c>
      <c r="K691" s="27">
        <v>31</v>
      </c>
      <c r="L691" s="126">
        <f t="shared" si="52"/>
        <v>0.0645161290322581</v>
      </c>
      <c r="M691" s="27">
        <v>9</v>
      </c>
      <c r="N691" s="27">
        <v>117</v>
      </c>
      <c r="O691" s="126">
        <f t="shared" si="53"/>
        <v>0.0769230769230769</v>
      </c>
      <c r="P691" s="72"/>
    </row>
    <row r="692" s="106" customFormat="1" ht="16.5" spans="1:16">
      <c r="A692" s="115">
        <v>688</v>
      </c>
      <c r="B692" s="72" t="s">
        <v>895</v>
      </c>
      <c r="C692" s="81" t="s">
        <v>896</v>
      </c>
      <c r="D692" s="72">
        <v>2019</v>
      </c>
      <c r="E692" s="72" t="s">
        <v>882</v>
      </c>
      <c r="F692" s="124">
        <v>8.8</v>
      </c>
      <c r="G692" s="124">
        <v>70.15</v>
      </c>
      <c r="H692" s="124">
        <v>7.12</v>
      </c>
      <c r="I692" s="124">
        <f t="shared" si="51"/>
        <v>86.07</v>
      </c>
      <c r="J692" s="27">
        <v>4</v>
      </c>
      <c r="K692" s="27">
        <v>29</v>
      </c>
      <c r="L692" s="126">
        <f t="shared" si="52"/>
        <v>0.137931034482759</v>
      </c>
      <c r="M692" s="27">
        <v>10</v>
      </c>
      <c r="N692" s="27">
        <v>117</v>
      </c>
      <c r="O692" s="126">
        <f t="shared" si="53"/>
        <v>0.0854700854700855</v>
      </c>
      <c r="P692" s="72"/>
    </row>
    <row r="693" s="106" customFormat="1" ht="16.5" spans="1:16">
      <c r="A693" s="115">
        <v>689</v>
      </c>
      <c r="B693" s="72">
        <v>2019011662</v>
      </c>
      <c r="C693" s="81" t="s">
        <v>897</v>
      </c>
      <c r="D693" s="72">
        <v>2019</v>
      </c>
      <c r="E693" s="72" t="s">
        <v>886</v>
      </c>
      <c r="F693" s="124">
        <v>8.05</v>
      </c>
      <c r="G693" s="124">
        <v>71.12</v>
      </c>
      <c r="H693" s="124">
        <v>6.72</v>
      </c>
      <c r="I693" s="124">
        <f t="shared" ref="I693:I709" si="54">F693+G693+H693</f>
        <v>85.89</v>
      </c>
      <c r="J693" s="27">
        <v>3</v>
      </c>
      <c r="K693" s="27">
        <v>31</v>
      </c>
      <c r="L693" s="126">
        <f t="shared" si="52"/>
        <v>0.0967741935483871</v>
      </c>
      <c r="M693" s="27">
        <v>11</v>
      </c>
      <c r="N693" s="27">
        <v>117</v>
      </c>
      <c r="O693" s="126">
        <f t="shared" si="53"/>
        <v>0.094017094017094</v>
      </c>
      <c r="P693" s="72"/>
    </row>
    <row r="694" s="106" customFormat="1" ht="16.5" spans="1:16">
      <c r="A694" s="115">
        <v>690</v>
      </c>
      <c r="B694" s="72" t="s">
        <v>898</v>
      </c>
      <c r="C694" s="81" t="s">
        <v>899</v>
      </c>
      <c r="D694" s="72">
        <v>2019</v>
      </c>
      <c r="E694" s="72" t="s">
        <v>882</v>
      </c>
      <c r="F694" s="124">
        <v>8.9</v>
      </c>
      <c r="G694" s="124">
        <v>70</v>
      </c>
      <c r="H694" s="124">
        <v>6.83</v>
      </c>
      <c r="I694" s="124">
        <f t="shared" si="54"/>
        <v>85.73</v>
      </c>
      <c r="J694" s="27">
        <v>5</v>
      </c>
      <c r="K694" s="27">
        <v>29</v>
      </c>
      <c r="L694" s="126">
        <f t="shared" si="52"/>
        <v>0.172413793103448</v>
      </c>
      <c r="M694" s="27">
        <v>12</v>
      </c>
      <c r="N694" s="27">
        <v>117</v>
      </c>
      <c r="O694" s="126">
        <f t="shared" si="53"/>
        <v>0.102564102564103</v>
      </c>
      <c r="P694" s="72"/>
    </row>
    <row r="695" s="106" customFormat="1" ht="16.5" spans="1:16">
      <c r="A695" s="115">
        <v>691</v>
      </c>
      <c r="B695" s="72">
        <v>2019011706</v>
      </c>
      <c r="C695" s="81" t="s">
        <v>900</v>
      </c>
      <c r="D695" s="72">
        <v>2019</v>
      </c>
      <c r="E695" s="72" t="s">
        <v>890</v>
      </c>
      <c r="F695" s="124">
        <v>7.4</v>
      </c>
      <c r="G695" s="124">
        <v>71.025</v>
      </c>
      <c r="H695" s="124">
        <v>7.036</v>
      </c>
      <c r="I695" s="124">
        <f t="shared" si="54"/>
        <v>85.461</v>
      </c>
      <c r="J695" s="27">
        <v>3</v>
      </c>
      <c r="K695" s="27">
        <v>29</v>
      </c>
      <c r="L695" s="126">
        <f t="shared" si="52"/>
        <v>0.103448275862069</v>
      </c>
      <c r="M695" s="27">
        <v>13</v>
      </c>
      <c r="N695" s="27">
        <v>117</v>
      </c>
      <c r="O695" s="126">
        <f t="shared" si="53"/>
        <v>0.111111111111111</v>
      </c>
      <c r="P695" s="72"/>
    </row>
    <row r="696" s="106" customFormat="1" ht="16.5" spans="1:16">
      <c r="A696" s="115">
        <v>692</v>
      </c>
      <c r="B696" s="72">
        <v>2019011646</v>
      </c>
      <c r="C696" s="81" t="s">
        <v>901</v>
      </c>
      <c r="D696" s="72">
        <v>2019</v>
      </c>
      <c r="E696" s="72" t="s">
        <v>886</v>
      </c>
      <c r="F696" s="124">
        <v>8.4</v>
      </c>
      <c r="G696" s="124">
        <v>70.9018</v>
      </c>
      <c r="H696" s="124">
        <v>6.139</v>
      </c>
      <c r="I696" s="124">
        <f t="shared" si="54"/>
        <v>85.4408</v>
      </c>
      <c r="J696" s="27">
        <v>4</v>
      </c>
      <c r="K696" s="27">
        <v>31</v>
      </c>
      <c r="L696" s="126">
        <f t="shared" si="52"/>
        <v>0.129032258064516</v>
      </c>
      <c r="M696" s="27">
        <v>14</v>
      </c>
      <c r="N696" s="27">
        <v>117</v>
      </c>
      <c r="O696" s="126">
        <f t="shared" ref="O696:O759" si="55">M696/N696</f>
        <v>0.11965811965812</v>
      </c>
      <c r="P696" s="72"/>
    </row>
    <row r="697" s="106" customFormat="1" ht="16.5" spans="1:16">
      <c r="A697" s="115">
        <v>693</v>
      </c>
      <c r="B697" s="72">
        <v>2019011638</v>
      </c>
      <c r="C697" s="81" t="s">
        <v>902</v>
      </c>
      <c r="D697" s="72">
        <v>2019</v>
      </c>
      <c r="E697" s="72" t="s">
        <v>886</v>
      </c>
      <c r="F697" s="124">
        <v>8.36</v>
      </c>
      <c r="G697" s="124">
        <v>70.9961</v>
      </c>
      <c r="H697" s="124">
        <v>5.887</v>
      </c>
      <c r="I697" s="124">
        <f t="shared" si="54"/>
        <v>85.2431</v>
      </c>
      <c r="J697" s="27">
        <v>5</v>
      </c>
      <c r="K697" s="27">
        <v>31</v>
      </c>
      <c r="L697" s="126">
        <f t="shared" si="52"/>
        <v>0.161290322580645</v>
      </c>
      <c r="M697" s="27">
        <v>15</v>
      </c>
      <c r="N697" s="27">
        <v>117</v>
      </c>
      <c r="O697" s="126">
        <f t="shared" si="55"/>
        <v>0.128205128205128</v>
      </c>
      <c r="P697" s="72"/>
    </row>
    <row r="698" s="106" customFormat="1" ht="16.5" spans="1:16">
      <c r="A698" s="115">
        <v>694</v>
      </c>
      <c r="B698" s="72">
        <v>2019011714</v>
      </c>
      <c r="C698" s="81" t="s">
        <v>903</v>
      </c>
      <c r="D698" s="72">
        <v>2019</v>
      </c>
      <c r="E698" s="72" t="s">
        <v>890</v>
      </c>
      <c r="F698" s="124">
        <v>8.85</v>
      </c>
      <c r="G698" s="124">
        <v>70.25</v>
      </c>
      <c r="H698" s="124">
        <v>6.06</v>
      </c>
      <c r="I698" s="124">
        <f t="shared" si="54"/>
        <v>85.16</v>
      </c>
      <c r="J698" s="27">
        <v>4</v>
      </c>
      <c r="K698" s="27">
        <v>29</v>
      </c>
      <c r="L698" s="126">
        <f t="shared" si="52"/>
        <v>0.137931034482759</v>
      </c>
      <c r="M698" s="27">
        <v>16</v>
      </c>
      <c r="N698" s="27">
        <v>117</v>
      </c>
      <c r="O698" s="126">
        <f t="shared" si="55"/>
        <v>0.136752136752137</v>
      </c>
      <c r="P698" s="72"/>
    </row>
    <row r="699" s="106" customFormat="1" ht="16.5" spans="1:16">
      <c r="A699" s="115">
        <v>695</v>
      </c>
      <c r="B699" s="72">
        <v>2019011645</v>
      </c>
      <c r="C699" s="81" t="s">
        <v>904</v>
      </c>
      <c r="D699" s="72">
        <v>2019</v>
      </c>
      <c r="E699" s="72" t="s">
        <v>886</v>
      </c>
      <c r="F699" s="124">
        <v>8.15</v>
      </c>
      <c r="G699" s="124">
        <v>70.6569</v>
      </c>
      <c r="H699" s="124">
        <v>5.593</v>
      </c>
      <c r="I699" s="124">
        <f t="shared" si="54"/>
        <v>84.3999</v>
      </c>
      <c r="J699" s="27">
        <v>6</v>
      </c>
      <c r="K699" s="27">
        <v>31</v>
      </c>
      <c r="L699" s="126">
        <f t="shared" si="52"/>
        <v>0.193548387096774</v>
      </c>
      <c r="M699" s="27">
        <v>17</v>
      </c>
      <c r="N699" s="27">
        <v>117</v>
      </c>
      <c r="O699" s="126">
        <f t="shared" si="55"/>
        <v>0.145299145299145</v>
      </c>
      <c r="P699" s="72"/>
    </row>
    <row r="700" s="106" customFormat="1" ht="16.5" spans="1:16">
      <c r="A700" s="115">
        <v>696</v>
      </c>
      <c r="B700" s="72" t="s">
        <v>905</v>
      </c>
      <c r="C700" s="81" t="s">
        <v>906</v>
      </c>
      <c r="D700" s="72">
        <v>2019</v>
      </c>
      <c r="E700" s="72" t="s">
        <v>882</v>
      </c>
      <c r="F700" s="124">
        <v>8.25</v>
      </c>
      <c r="G700" s="124">
        <v>69.56</v>
      </c>
      <c r="H700" s="124">
        <v>6.28</v>
      </c>
      <c r="I700" s="124">
        <f t="shared" si="54"/>
        <v>84.09</v>
      </c>
      <c r="J700" s="27">
        <v>6</v>
      </c>
      <c r="K700" s="27">
        <v>29</v>
      </c>
      <c r="L700" s="126">
        <f t="shared" si="52"/>
        <v>0.206896551724138</v>
      </c>
      <c r="M700" s="27">
        <v>18</v>
      </c>
      <c r="N700" s="27">
        <v>117</v>
      </c>
      <c r="O700" s="126">
        <f t="shared" si="55"/>
        <v>0.153846153846154</v>
      </c>
      <c r="P700" s="72"/>
    </row>
    <row r="701" s="106" customFormat="1" ht="16.5" spans="1:16">
      <c r="A701" s="115">
        <v>697</v>
      </c>
      <c r="B701" s="72">
        <v>2019011658</v>
      </c>
      <c r="C701" s="81" t="s">
        <v>907</v>
      </c>
      <c r="D701" s="72">
        <v>2019</v>
      </c>
      <c r="E701" s="72" t="s">
        <v>886</v>
      </c>
      <c r="F701" s="124">
        <v>7.8</v>
      </c>
      <c r="G701" s="124">
        <v>70.3</v>
      </c>
      <c r="H701" s="124">
        <v>5.86</v>
      </c>
      <c r="I701" s="124">
        <f t="shared" si="54"/>
        <v>83.96</v>
      </c>
      <c r="J701" s="27">
        <v>7</v>
      </c>
      <c r="K701" s="27">
        <v>31</v>
      </c>
      <c r="L701" s="126">
        <f t="shared" si="52"/>
        <v>0.225806451612903</v>
      </c>
      <c r="M701" s="27">
        <v>19</v>
      </c>
      <c r="N701" s="27">
        <v>117</v>
      </c>
      <c r="O701" s="126">
        <f t="shared" si="55"/>
        <v>0.162393162393162</v>
      </c>
      <c r="P701" s="72"/>
    </row>
    <row r="702" s="106" customFormat="1" ht="16.5" spans="1:16">
      <c r="A702" s="115">
        <v>698</v>
      </c>
      <c r="B702" s="72" t="s">
        <v>908</v>
      </c>
      <c r="C702" s="81" t="s">
        <v>909</v>
      </c>
      <c r="D702" s="72">
        <v>2019</v>
      </c>
      <c r="E702" s="72" t="s">
        <v>879</v>
      </c>
      <c r="F702" s="124">
        <v>7.4</v>
      </c>
      <c r="G702" s="124">
        <v>68.94</v>
      </c>
      <c r="H702" s="124">
        <v>7.36</v>
      </c>
      <c r="I702" s="124">
        <f t="shared" si="54"/>
        <v>83.7</v>
      </c>
      <c r="J702" s="27">
        <v>3</v>
      </c>
      <c r="K702" s="27">
        <v>28</v>
      </c>
      <c r="L702" s="126">
        <f t="shared" si="52"/>
        <v>0.107142857142857</v>
      </c>
      <c r="M702" s="27">
        <v>20</v>
      </c>
      <c r="N702" s="27">
        <v>117</v>
      </c>
      <c r="O702" s="126">
        <f t="shared" si="55"/>
        <v>0.170940170940171</v>
      </c>
      <c r="P702" s="72"/>
    </row>
    <row r="703" s="106" customFormat="1" ht="16.5" spans="1:16">
      <c r="A703" s="115">
        <v>699</v>
      </c>
      <c r="B703" s="72">
        <v>2019011698</v>
      </c>
      <c r="C703" s="81" t="s">
        <v>910</v>
      </c>
      <c r="D703" s="72">
        <v>2019</v>
      </c>
      <c r="E703" s="72" t="s">
        <v>890</v>
      </c>
      <c r="F703" s="124">
        <v>8.8</v>
      </c>
      <c r="G703" s="124">
        <v>68.92</v>
      </c>
      <c r="H703" s="124">
        <v>5.95</v>
      </c>
      <c r="I703" s="124">
        <f t="shared" si="54"/>
        <v>83.67</v>
      </c>
      <c r="J703" s="27">
        <v>5</v>
      </c>
      <c r="K703" s="27">
        <v>29</v>
      </c>
      <c r="L703" s="126">
        <f t="shared" si="52"/>
        <v>0.172413793103448</v>
      </c>
      <c r="M703" s="27">
        <v>21</v>
      </c>
      <c r="N703" s="27">
        <v>117</v>
      </c>
      <c r="O703" s="126">
        <f t="shared" si="55"/>
        <v>0.179487179487179</v>
      </c>
      <c r="P703" s="72"/>
    </row>
    <row r="704" s="106" customFormat="1" ht="16.5" spans="1:16">
      <c r="A704" s="115">
        <v>700</v>
      </c>
      <c r="B704" s="72">
        <v>2019011647</v>
      </c>
      <c r="C704" s="81" t="s">
        <v>911</v>
      </c>
      <c r="D704" s="72">
        <v>2019</v>
      </c>
      <c r="E704" s="72" t="s">
        <v>886</v>
      </c>
      <c r="F704" s="124">
        <v>7.1</v>
      </c>
      <c r="G704" s="124">
        <v>71.3</v>
      </c>
      <c r="H704" s="124">
        <v>5.13</v>
      </c>
      <c r="I704" s="124">
        <f t="shared" si="54"/>
        <v>83.53</v>
      </c>
      <c r="J704" s="27">
        <v>8</v>
      </c>
      <c r="K704" s="27">
        <v>31</v>
      </c>
      <c r="L704" s="126">
        <f t="shared" si="52"/>
        <v>0.258064516129032</v>
      </c>
      <c r="M704" s="27">
        <v>22</v>
      </c>
      <c r="N704" s="27">
        <v>117</v>
      </c>
      <c r="O704" s="126">
        <f t="shared" si="55"/>
        <v>0.188034188034188</v>
      </c>
      <c r="P704" s="72"/>
    </row>
    <row r="705" s="106" customFormat="1" ht="16.5" spans="1:16">
      <c r="A705" s="115">
        <v>701</v>
      </c>
      <c r="B705" s="72">
        <v>2019011704</v>
      </c>
      <c r="C705" s="81" t="s">
        <v>912</v>
      </c>
      <c r="D705" s="72">
        <v>2019</v>
      </c>
      <c r="E705" s="72" t="s">
        <v>890</v>
      </c>
      <c r="F705" s="124">
        <v>8.5</v>
      </c>
      <c r="G705" s="124">
        <v>67.46</v>
      </c>
      <c r="H705" s="124">
        <v>7.36</v>
      </c>
      <c r="I705" s="124">
        <f t="shared" si="54"/>
        <v>83.32</v>
      </c>
      <c r="J705" s="27">
        <v>6</v>
      </c>
      <c r="K705" s="27">
        <v>29</v>
      </c>
      <c r="L705" s="126">
        <f t="shared" si="52"/>
        <v>0.206896551724138</v>
      </c>
      <c r="M705" s="27">
        <v>23</v>
      </c>
      <c r="N705" s="27">
        <v>117</v>
      </c>
      <c r="O705" s="126">
        <f t="shared" si="55"/>
        <v>0.196581196581197</v>
      </c>
      <c r="P705" s="72"/>
    </row>
    <row r="706" s="106" customFormat="1" ht="16.5" spans="1:16">
      <c r="A706" s="115">
        <v>702</v>
      </c>
      <c r="B706" s="72" t="s">
        <v>913</v>
      </c>
      <c r="C706" s="81" t="s">
        <v>914</v>
      </c>
      <c r="D706" s="72">
        <v>2019</v>
      </c>
      <c r="E706" s="72" t="s">
        <v>879</v>
      </c>
      <c r="F706" s="124">
        <v>7.7</v>
      </c>
      <c r="G706" s="124">
        <v>69.52</v>
      </c>
      <c r="H706" s="124">
        <v>6.081</v>
      </c>
      <c r="I706" s="124">
        <f t="shared" si="54"/>
        <v>83.301</v>
      </c>
      <c r="J706" s="27">
        <v>4</v>
      </c>
      <c r="K706" s="27">
        <v>28</v>
      </c>
      <c r="L706" s="126">
        <f t="shared" si="52"/>
        <v>0.142857142857143</v>
      </c>
      <c r="M706" s="27">
        <v>24</v>
      </c>
      <c r="N706" s="27">
        <v>117</v>
      </c>
      <c r="O706" s="126">
        <f t="shared" si="55"/>
        <v>0.205128205128205</v>
      </c>
      <c r="P706" s="72"/>
    </row>
    <row r="707" s="106" customFormat="1" ht="16.5" spans="1:16">
      <c r="A707" s="115">
        <v>703</v>
      </c>
      <c r="B707" s="72">
        <v>2019011719</v>
      </c>
      <c r="C707" s="81" t="s">
        <v>915</v>
      </c>
      <c r="D707" s="72">
        <v>2019</v>
      </c>
      <c r="E707" s="72" t="s">
        <v>890</v>
      </c>
      <c r="F707" s="124">
        <v>7.6</v>
      </c>
      <c r="G707" s="124">
        <v>70.5875</v>
      </c>
      <c r="H707" s="124">
        <v>4.622</v>
      </c>
      <c r="I707" s="124">
        <f t="shared" si="54"/>
        <v>82.8095</v>
      </c>
      <c r="J707" s="27">
        <v>7</v>
      </c>
      <c r="K707" s="27">
        <v>29</v>
      </c>
      <c r="L707" s="126">
        <f t="shared" si="52"/>
        <v>0.241379310344828</v>
      </c>
      <c r="M707" s="27">
        <v>25</v>
      </c>
      <c r="N707" s="27">
        <v>117</v>
      </c>
      <c r="O707" s="126">
        <f t="shared" si="55"/>
        <v>0.213675213675214</v>
      </c>
      <c r="P707" s="72"/>
    </row>
    <row r="708" s="106" customFormat="1" ht="16.5" spans="1:16">
      <c r="A708" s="115">
        <v>704</v>
      </c>
      <c r="B708" s="72" t="s">
        <v>916</v>
      </c>
      <c r="C708" s="81" t="s">
        <v>917</v>
      </c>
      <c r="D708" s="72">
        <v>2019</v>
      </c>
      <c r="E708" s="72" t="s">
        <v>882</v>
      </c>
      <c r="F708" s="124">
        <v>8.75</v>
      </c>
      <c r="G708" s="124">
        <v>65.88</v>
      </c>
      <c r="H708" s="124">
        <v>7.79</v>
      </c>
      <c r="I708" s="124">
        <f t="shared" si="54"/>
        <v>82.42</v>
      </c>
      <c r="J708" s="27">
        <v>7</v>
      </c>
      <c r="K708" s="27">
        <v>29</v>
      </c>
      <c r="L708" s="126">
        <f t="shared" si="52"/>
        <v>0.241379310344828</v>
      </c>
      <c r="M708" s="27">
        <v>26</v>
      </c>
      <c r="N708" s="27">
        <v>117</v>
      </c>
      <c r="O708" s="126">
        <f t="shared" si="55"/>
        <v>0.222222222222222</v>
      </c>
      <c r="P708" s="72"/>
    </row>
    <row r="709" s="106" customFormat="1" ht="16.5" spans="1:16">
      <c r="A709" s="115">
        <v>705</v>
      </c>
      <c r="B709" s="72">
        <v>2019011653</v>
      </c>
      <c r="C709" s="81" t="s">
        <v>918</v>
      </c>
      <c r="D709" s="72">
        <v>2019</v>
      </c>
      <c r="E709" s="72" t="s">
        <v>886</v>
      </c>
      <c r="F709" s="124">
        <v>8</v>
      </c>
      <c r="G709" s="124">
        <v>68.9066</v>
      </c>
      <c r="H709" s="124">
        <v>5.05</v>
      </c>
      <c r="I709" s="124">
        <f t="shared" si="54"/>
        <v>81.9566</v>
      </c>
      <c r="J709" s="27">
        <v>9</v>
      </c>
      <c r="K709" s="27">
        <v>31</v>
      </c>
      <c r="L709" s="126">
        <f t="shared" si="52"/>
        <v>0.290322580645161</v>
      </c>
      <c r="M709" s="27">
        <v>27</v>
      </c>
      <c r="N709" s="27">
        <v>117</v>
      </c>
      <c r="O709" s="126">
        <f t="shared" si="55"/>
        <v>0.230769230769231</v>
      </c>
      <c r="P709" s="72"/>
    </row>
    <row r="710" s="106" customFormat="1" ht="16.5" spans="1:16">
      <c r="A710" s="115">
        <v>706</v>
      </c>
      <c r="B710" s="72">
        <v>2019011644</v>
      </c>
      <c r="C710" s="81" t="s">
        <v>919</v>
      </c>
      <c r="D710" s="72">
        <v>2019</v>
      </c>
      <c r="E710" s="72" t="s">
        <v>886</v>
      </c>
      <c r="F710" s="124">
        <v>7.8</v>
      </c>
      <c r="G710" s="124">
        <v>67.9745</v>
      </c>
      <c r="H710" s="124">
        <v>6.139</v>
      </c>
      <c r="I710" s="124">
        <f t="shared" ref="I710:I725" si="56">F710+G710+H710</f>
        <v>81.9135</v>
      </c>
      <c r="J710" s="27">
        <v>10</v>
      </c>
      <c r="K710" s="27">
        <v>31</v>
      </c>
      <c r="L710" s="126">
        <f t="shared" si="52"/>
        <v>0.32258064516129</v>
      </c>
      <c r="M710" s="27">
        <v>28</v>
      </c>
      <c r="N710" s="27">
        <v>117</v>
      </c>
      <c r="O710" s="126">
        <f t="shared" si="55"/>
        <v>0.239316239316239</v>
      </c>
      <c r="P710" s="72"/>
    </row>
    <row r="711" s="106" customFormat="1" ht="16.5" spans="1:16">
      <c r="A711" s="115">
        <v>707</v>
      </c>
      <c r="B711" s="72" t="s">
        <v>920</v>
      </c>
      <c r="C711" s="81" t="s">
        <v>921</v>
      </c>
      <c r="D711" s="72">
        <v>2019</v>
      </c>
      <c r="E711" s="72" t="s">
        <v>882</v>
      </c>
      <c r="F711" s="124">
        <v>8.05</v>
      </c>
      <c r="G711" s="124">
        <v>66.37</v>
      </c>
      <c r="H711" s="124">
        <v>7.48</v>
      </c>
      <c r="I711" s="124">
        <f t="shared" si="56"/>
        <v>81.9</v>
      </c>
      <c r="J711" s="27">
        <v>8</v>
      </c>
      <c r="K711" s="27">
        <v>29</v>
      </c>
      <c r="L711" s="126">
        <f t="shared" si="52"/>
        <v>0.275862068965517</v>
      </c>
      <c r="M711" s="27">
        <v>29</v>
      </c>
      <c r="N711" s="27">
        <v>117</v>
      </c>
      <c r="O711" s="126">
        <f t="shared" si="55"/>
        <v>0.247863247863248</v>
      </c>
      <c r="P711" s="72"/>
    </row>
    <row r="712" s="106" customFormat="1" ht="16.5" spans="1:16">
      <c r="A712" s="115">
        <v>708</v>
      </c>
      <c r="B712" s="72" t="s">
        <v>922</v>
      </c>
      <c r="C712" s="81" t="s">
        <v>923</v>
      </c>
      <c r="D712" s="72">
        <v>2019</v>
      </c>
      <c r="E712" s="72" t="s">
        <v>882</v>
      </c>
      <c r="F712" s="124">
        <v>8.57</v>
      </c>
      <c r="G712" s="124">
        <v>66</v>
      </c>
      <c r="H712" s="124">
        <v>7.17</v>
      </c>
      <c r="I712" s="124">
        <f t="shared" si="56"/>
        <v>81.74</v>
      </c>
      <c r="J712" s="27">
        <v>9</v>
      </c>
      <c r="K712" s="27">
        <v>29</v>
      </c>
      <c r="L712" s="126">
        <f t="shared" si="52"/>
        <v>0.310344827586207</v>
      </c>
      <c r="M712" s="27">
        <v>30</v>
      </c>
      <c r="N712" s="27">
        <v>117</v>
      </c>
      <c r="O712" s="126">
        <f t="shared" si="55"/>
        <v>0.256410256410256</v>
      </c>
      <c r="P712" s="72"/>
    </row>
    <row r="713" s="106" customFormat="1" ht="16.5" spans="1:16">
      <c r="A713" s="115">
        <v>709</v>
      </c>
      <c r="B713" s="72">
        <v>2019011649</v>
      </c>
      <c r="C713" s="81" t="s">
        <v>924</v>
      </c>
      <c r="D713" s="72">
        <v>2019</v>
      </c>
      <c r="E713" s="72" t="s">
        <v>886</v>
      </c>
      <c r="F713" s="124">
        <v>7.7</v>
      </c>
      <c r="G713" s="124">
        <v>67.77</v>
      </c>
      <c r="H713" s="124">
        <v>6.24</v>
      </c>
      <c r="I713" s="124">
        <f t="shared" si="56"/>
        <v>81.71</v>
      </c>
      <c r="J713" s="27">
        <v>11</v>
      </c>
      <c r="K713" s="27">
        <v>31</v>
      </c>
      <c r="L713" s="126">
        <f t="shared" si="52"/>
        <v>0.354838709677419</v>
      </c>
      <c r="M713" s="27">
        <v>31</v>
      </c>
      <c r="N713" s="27">
        <v>117</v>
      </c>
      <c r="O713" s="126">
        <f t="shared" si="55"/>
        <v>0.264957264957265</v>
      </c>
      <c r="P713" s="72"/>
    </row>
    <row r="714" s="106" customFormat="1" ht="16.5" spans="1:16">
      <c r="A714" s="115">
        <v>710</v>
      </c>
      <c r="B714" s="72" t="s">
        <v>925</v>
      </c>
      <c r="C714" s="81" t="s">
        <v>926</v>
      </c>
      <c r="D714" s="72">
        <v>2019</v>
      </c>
      <c r="E714" s="72" t="s">
        <v>882</v>
      </c>
      <c r="F714" s="124">
        <v>7.6</v>
      </c>
      <c r="G714" s="124">
        <v>66.63</v>
      </c>
      <c r="H714" s="124">
        <v>7.37</v>
      </c>
      <c r="I714" s="124">
        <f t="shared" si="56"/>
        <v>81.6</v>
      </c>
      <c r="J714" s="27">
        <v>10</v>
      </c>
      <c r="K714" s="27">
        <v>29</v>
      </c>
      <c r="L714" s="126">
        <f t="shared" si="52"/>
        <v>0.344827586206897</v>
      </c>
      <c r="M714" s="27">
        <v>32</v>
      </c>
      <c r="N714" s="27">
        <v>117</v>
      </c>
      <c r="O714" s="126">
        <f t="shared" si="55"/>
        <v>0.273504273504274</v>
      </c>
      <c r="P714" s="72"/>
    </row>
    <row r="715" s="106" customFormat="1" ht="16.5" spans="1:16">
      <c r="A715" s="115">
        <v>711</v>
      </c>
      <c r="B715" s="72">
        <v>2019011708</v>
      </c>
      <c r="C715" s="81" t="s">
        <v>927</v>
      </c>
      <c r="D715" s="72">
        <v>2019</v>
      </c>
      <c r="E715" s="72" t="s">
        <v>890</v>
      </c>
      <c r="F715" s="124">
        <v>7.85</v>
      </c>
      <c r="G715" s="124">
        <v>68.47</v>
      </c>
      <c r="H715" s="124">
        <v>5.137</v>
      </c>
      <c r="I715" s="124">
        <f t="shared" si="56"/>
        <v>81.457</v>
      </c>
      <c r="J715" s="27">
        <v>8</v>
      </c>
      <c r="K715" s="27">
        <v>29</v>
      </c>
      <c r="L715" s="126">
        <f t="shared" si="52"/>
        <v>0.275862068965517</v>
      </c>
      <c r="M715" s="27">
        <v>33</v>
      </c>
      <c r="N715" s="27">
        <v>117</v>
      </c>
      <c r="O715" s="126">
        <f t="shared" si="55"/>
        <v>0.282051282051282</v>
      </c>
      <c r="P715" s="72"/>
    </row>
    <row r="716" s="106" customFormat="1" ht="16.5" spans="1:16">
      <c r="A716" s="115">
        <v>712</v>
      </c>
      <c r="B716" s="72" t="s">
        <v>928</v>
      </c>
      <c r="C716" s="81" t="s">
        <v>929</v>
      </c>
      <c r="D716" s="72">
        <v>2019</v>
      </c>
      <c r="E716" s="72" t="s">
        <v>882</v>
      </c>
      <c r="F716" s="124">
        <v>8</v>
      </c>
      <c r="G716" s="124">
        <v>67.73</v>
      </c>
      <c r="H716" s="124">
        <v>5.63</v>
      </c>
      <c r="I716" s="124">
        <f t="shared" si="56"/>
        <v>81.36</v>
      </c>
      <c r="J716" s="27">
        <v>11</v>
      </c>
      <c r="K716" s="27">
        <v>29</v>
      </c>
      <c r="L716" s="126">
        <f t="shared" si="52"/>
        <v>0.379310344827586</v>
      </c>
      <c r="M716" s="27">
        <v>34</v>
      </c>
      <c r="N716" s="27">
        <v>117</v>
      </c>
      <c r="O716" s="126">
        <f t="shared" si="55"/>
        <v>0.290598290598291</v>
      </c>
      <c r="P716" s="72"/>
    </row>
    <row r="717" s="106" customFormat="1" ht="16.5" spans="1:16">
      <c r="A717" s="115">
        <v>713</v>
      </c>
      <c r="B717" s="72">
        <v>2019011661</v>
      </c>
      <c r="C717" s="81" t="s">
        <v>930</v>
      </c>
      <c r="D717" s="72">
        <v>2019</v>
      </c>
      <c r="E717" s="72" t="s">
        <v>886</v>
      </c>
      <c r="F717" s="124">
        <v>7.5</v>
      </c>
      <c r="G717" s="124">
        <v>67.95</v>
      </c>
      <c r="H717" s="124">
        <v>5.9</v>
      </c>
      <c r="I717" s="124">
        <f t="shared" si="56"/>
        <v>81.35</v>
      </c>
      <c r="J717" s="27">
        <v>12</v>
      </c>
      <c r="K717" s="27">
        <v>31</v>
      </c>
      <c r="L717" s="126">
        <f t="shared" si="52"/>
        <v>0.387096774193548</v>
      </c>
      <c r="M717" s="27">
        <v>35</v>
      </c>
      <c r="N717" s="27">
        <v>117</v>
      </c>
      <c r="O717" s="126">
        <f t="shared" si="55"/>
        <v>0.299145299145299</v>
      </c>
      <c r="P717" s="72"/>
    </row>
    <row r="718" s="106" customFormat="1" ht="16.5" spans="1:16">
      <c r="A718" s="115">
        <v>714</v>
      </c>
      <c r="B718" s="72">
        <v>2019011710</v>
      </c>
      <c r="C718" s="81" t="s">
        <v>931</v>
      </c>
      <c r="D718" s="72">
        <v>2019</v>
      </c>
      <c r="E718" s="72" t="s">
        <v>890</v>
      </c>
      <c r="F718" s="124">
        <v>8.2</v>
      </c>
      <c r="G718" s="124">
        <v>66.33</v>
      </c>
      <c r="H718" s="124">
        <v>6.71</v>
      </c>
      <c r="I718" s="124">
        <f t="shared" si="56"/>
        <v>81.24</v>
      </c>
      <c r="J718" s="27">
        <v>9</v>
      </c>
      <c r="K718" s="27">
        <v>29</v>
      </c>
      <c r="L718" s="126">
        <f t="shared" si="52"/>
        <v>0.310344827586207</v>
      </c>
      <c r="M718" s="27">
        <v>36</v>
      </c>
      <c r="N718" s="27">
        <v>117</v>
      </c>
      <c r="O718" s="126">
        <f t="shared" si="55"/>
        <v>0.307692307692308</v>
      </c>
      <c r="P718" s="72"/>
    </row>
    <row r="719" s="106" customFormat="1" ht="16.5" spans="1:16">
      <c r="A719" s="115">
        <v>715</v>
      </c>
      <c r="B719" s="72" t="s">
        <v>932</v>
      </c>
      <c r="C719" s="81" t="s">
        <v>933</v>
      </c>
      <c r="D719" s="72">
        <v>2019</v>
      </c>
      <c r="E719" s="72" t="s">
        <v>882</v>
      </c>
      <c r="F719" s="124">
        <v>7.4</v>
      </c>
      <c r="G719" s="124">
        <v>66.93</v>
      </c>
      <c r="H719" s="124">
        <v>6.63</v>
      </c>
      <c r="I719" s="124">
        <f t="shared" si="56"/>
        <v>80.96</v>
      </c>
      <c r="J719" s="27">
        <v>12</v>
      </c>
      <c r="K719" s="27">
        <v>29</v>
      </c>
      <c r="L719" s="126">
        <f t="shared" si="52"/>
        <v>0.413793103448276</v>
      </c>
      <c r="M719" s="27">
        <v>37</v>
      </c>
      <c r="N719" s="27">
        <v>117</v>
      </c>
      <c r="O719" s="126">
        <f t="shared" si="55"/>
        <v>0.316239316239316</v>
      </c>
      <c r="P719" s="72"/>
    </row>
    <row r="720" s="106" customFormat="1" ht="16.5" spans="1:16">
      <c r="A720" s="115">
        <v>716</v>
      </c>
      <c r="B720" s="72" t="s">
        <v>934</v>
      </c>
      <c r="C720" s="81" t="s">
        <v>935</v>
      </c>
      <c r="D720" s="72">
        <v>2019</v>
      </c>
      <c r="E720" s="72" t="s">
        <v>879</v>
      </c>
      <c r="F720" s="124">
        <v>8.15</v>
      </c>
      <c r="G720" s="124">
        <v>64.92</v>
      </c>
      <c r="H720" s="124">
        <v>7.787</v>
      </c>
      <c r="I720" s="124">
        <f t="shared" si="56"/>
        <v>80.857</v>
      </c>
      <c r="J720" s="27">
        <v>5</v>
      </c>
      <c r="K720" s="27">
        <v>28</v>
      </c>
      <c r="L720" s="126">
        <f t="shared" si="52"/>
        <v>0.178571428571429</v>
      </c>
      <c r="M720" s="27">
        <v>38</v>
      </c>
      <c r="N720" s="27">
        <v>117</v>
      </c>
      <c r="O720" s="126">
        <f t="shared" si="55"/>
        <v>0.324786324786325</v>
      </c>
      <c r="P720" s="72"/>
    </row>
    <row r="721" s="106" customFormat="1" ht="16.5" spans="1:16">
      <c r="A721" s="115">
        <v>717</v>
      </c>
      <c r="B721" s="72">
        <v>2019011709</v>
      </c>
      <c r="C721" s="81" t="s">
        <v>936</v>
      </c>
      <c r="D721" s="72">
        <v>2019</v>
      </c>
      <c r="E721" s="72" t="s">
        <v>890</v>
      </c>
      <c r="F721" s="124">
        <v>8.1</v>
      </c>
      <c r="G721" s="124">
        <v>65.91</v>
      </c>
      <c r="H721" s="124">
        <v>6.62</v>
      </c>
      <c r="I721" s="124">
        <f t="shared" si="56"/>
        <v>80.63</v>
      </c>
      <c r="J721" s="27">
        <v>10</v>
      </c>
      <c r="K721" s="27">
        <v>29</v>
      </c>
      <c r="L721" s="126">
        <f t="shared" si="52"/>
        <v>0.344827586206897</v>
      </c>
      <c r="M721" s="27">
        <v>39</v>
      </c>
      <c r="N721" s="27">
        <v>117</v>
      </c>
      <c r="O721" s="126">
        <f t="shared" si="55"/>
        <v>0.333333333333333</v>
      </c>
      <c r="P721" s="72"/>
    </row>
    <row r="722" s="106" customFormat="1" ht="16.5" spans="1:16">
      <c r="A722" s="115">
        <v>718</v>
      </c>
      <c r="B722" s="72" t="s">
        <v>937</v>
      </c>
      <c r="C722" s="81" t="s">
        <v>938</v>
      </c>
      <c r="D722" s="72">
        <v>2019</v>
      </c>
      <c r="E722" s="72" t="s">
        <v>879</v>
      </c>
      <c r="F722" s="124">
        <v>7.9</v>
      </c>
      <c r="G722" s="124">
        <v>66.1</v>
      </c>
      <c r="H722" s="124">
        <v>6.6</v>
      </c>
      <c r="I722" s="124">
        <f t="shared" si="56"/>
        <v>80.6</v>
      </c>
      <c r="J722" s="27">
        <v>6</v>
      </c>
      <c r="K722" s="27">
        <v>28</v>
      </c>
      <c r="L722" s="126">
        <f t="shared" si="52"/>
        <v>0.214285714285714</v>
      </c>
      <c r="M722" s="27">
        <v>40</v>
      </c>
      <c r="N722" s="27">
        <v>117</v>
      </c>
      <c r="O722" s="126">
        <f t="shared" si="55"/>
        <v>0.341880341880342</v>
      </c>
      <c r="P722" s="72"/>
    </row>
    <row r="723" s="106" customFormat="1" ht="16.5" spans="1:16">
      <c r="A723" s="115">
        <v>719</v>
      </c>
      <c r="B723" s="72" t="s">
        <v>939</v>
      </c>
      <c r="C723" s="81" t="s">
        <v>940</v>
      </c>
      <c r="D723" s="72">
        <v>2019</v>
      </c>
      <c r="E723" s="72" t="s">
        <v>879</v>
      </c>
      <c r="F723" s="124">
        <v>7.3</v>
      </c>
      <c r="G723" s="124">
        <v>68.13</v>
      </c>
      <c r="H723" s="124">
        <v>4.96</v>
      </c>
      <c r="I723" s="124">
        <f t="shared" si="56"/>
        <v>80.39</v>
      </c>
      <c r="J723" s="27">
        <v>7</v>
      </c>
      <c r="K723" s="27">
        <v>28</v>
      </c>
      <c r="L723" s="126">
        <f t="shared" si="52"/>
        <v>0.25</v>
      </c>
      <c r="M723" s="27">
        <v>41</v>
      </c>
      <c r="N723" s="27">
        <v>117</v>
      </c>
      <c r="O723" s="126">
        <f t="shared" si="55"/>
        <v>0.35042735042735</v>
      </c>
      <c r="P723" s="72"/>
    </row>
    <row r="724" s="106" customFormat="1" ht="16.5" spans="1:16">
      <c r="A724" s="115">
        <v>720</v>
      </c>
      <c r="B724" s="72">
        <v>2019011703</v>
      </c>
      <c r="C724" s="81" t="s">
        <v>941</v>
      </c>
      <c r="D724" s="72">
        <v>2019</v>
      </c>
      <c r="E724" s="72" t="s">
        <v>890</v>
      </c>
      <c r="F724" s="124">
        <v>8.85</v>
      </c>
      <c r="G724" s="124">
        <v>65.34</v>
      </c>
      <c r="H724" s="124">
        <v>6.158</v>
      </c>
      <c r="I724" s="124">
        <f t="shared" si="56"/>
        <v>80.348</v>
      </c>
      <c r="J724" s="27">
        <v>11</v>
      </c>
      <c r="K724" s="27">
        <v>29</v>
      </c>
      <c r="L724" s="126">
        <f t="shared" si="52"/>
        <v>0.379310344827586</v>
      </c>
      <c r="M724" s="27">
        <v>42</v>
      </c>
      <c r="N724" s="27">
        <v>117</v>
      </c>
      <c r="O724" s="126">
        <f t="shared" si="55"/>
        <v>0.358974358974359</v>
      </c>
      <c r="P724" s="72"/>
    </row>
    <row r="725" s="106" customFormat="1" ht="16.5" spans="1:16">
      <c r="A725" s="115">
        <v>721</v>
      </c>
      <c r="B725" s="72" t="s">
        <v>942</v>
      </c>
      <c r="C725" s="81" t="s">
        <v>943</v>
      </c>
      <c r="D725" s="72">
        <v>2019</v>
      </c>
      <c r="E725" s="72" t="s">
        <v>882</v>
      </c>
      <c r="F725" s="124">
        <v>7.8</v>
      </c>
      <c r="G725" s="124">
        <v>67.2</v>
      </c>
      <c r="H725" s="124">
        <v>5.16</v>
      </c>
      <c r="I725" s="124">
        <f t="shared" si="56"/>
        <v>80.16</v>
      </c>
      <c r="J725" s="27">
        <v>13</v>
      </c>
      <c r="K725" s="27">
        <v>29</v>
      </c>
      <c r="L725" s="126">
        <f t="shared" si="52"/>
        <v>0.448275862068966</v>
      </c>
      <c r="M725" s="27">
        <v>43</v>
      </c>
      <c r="N725" s="27">
        <v>117</v>
      </c>
      <c r="O725" s="126">
        <f t="shared" si="55"/>
        <v>0.367521367521368</v>
      </c>
      <c r="P725" s="72"/>
    </row>
    <row r="726" s="106" customFormat="1" ht="16.5" spans="1:16">
      <c r="A726" s="115">
        <v>722</v>
      </c>
      <c r="B726" s="72">
        <v>2019011643</v>
      </c>
      <c r="C726" s="81" t="s">
        <v>944</v>
      </c>
      <c r="D726" s="72">
        <v>2019</v>
      </c>
      <c r="E726" s="72" t="s">
        <v>886</v>
      </c>
      <c r="F726" s="124">
        <v>7.4</v>
      </c>
      <c r="G726" s="124">
        <v>67.29</v>
      </c>
      <c r="H726" s="124">
        <v>5.44</v>
      </c>
      <c r="I726" s="124">
        <f t="shared" ref="I726:I745" si="57">F726+G726+H726</f>
        <v>80.13</v>
      </c>
      <c r="J726" s="27">
        <v>13</v>
      </c>
      <c r="K726" s="27">
        <v>31</v>
      </c>
      <c r="L726" s="126">
        <f t="shared" si="52"/>
        <v>0.419354838709677</v>
      </c>
      <c r="M726" s="27">
        <v>44</v>
      </c>
      <c r="N726" s="27">
        <v>117</v>
      </c>
      <c r="O726" s="126">
        <f t="shared" si="55"/>
        <v>0.376068376068376</v>
      </c>
      <c r="P726" s="72"/>
    </row>
    <row r="727" s="106" customFormat="1" ht="16.5" spans="1:16">
      <c r="A727" s="115">
        <v>723</v>
      </c>
      <c r="B727" s="72" t="s">
        <v>945</v>
      </c>
      <c r="C727" s="81" t="s">
        <v>946</v>
      </c>
      <c r="D727" s="72">
        <v>2019</v>
      </c>
      <c r="E727" s="72" t="s">
        <v>879</v>
      </c>
      <c r="F727" s="124">
        <v>8.15</v>
      </c>
      <c r="G727" s="124">
        <v>65.13</v>
      </c>
      <c r="H727" s="124">
        <v>6.729</v>
      </c>
      <c r="I727" s="124">
        <f t="shared" si="57"/>
        <v>80.009</v>
      </c>
      <c r="J727" s="27">
        <v>8</v>
      </c>
      <c r="K727" s="27">
        <v>28</v>
      </c>
      <c r="L727" s="126">
        <f t="shared" si="52"/>
        <v>0.285714285714286</v>
      </c>
      <c r="M727" s="27">
        <v>45</v>
      </c>
      <c r="N727" s="27">
        <v>117</v>
      </c>
      <c r="O727" s="126">
        <f t="shared" si="55"/>
        <v>0.384615384615385</v>
      </c>
      <c r="P727" s="72"/>
    </row>
    <row r="728" s="106" customFormat="1" ht="16.5" spans="1:16">
      <c r="A728" s="115">
        <v>724</v>
      </c>
      <c r="B728" s="72" t="s">
        <v>947</v>
      </c>
      <c r="C728" s="81" t="s">
        <v>948</v>
      </c>
      <c r="D728" s="72">
        <v>2019</v>
      </c>
      <c r="E728" s="72" t="s">
        <v>882</v>
      </c>
      <c r="F728" s="124">
        <v>8.7</v>
      </c>
      <c r="G728" s="124">
        <v>63.97</v>
      </c>
      <c r="H728" s="124">
        <v>7.3</v>
      </c>
      <c r="I728" s="124">
        <f t="shared" si="57"/>
        <v>79.97</v>
      </c>
      <c r="J728" s="27">
        <v>14</v>
      </c>
      <c r="K728" s="27">
        <v>29</v>
      </c>
      <c r="L728" s="126">
        <f t="shared" si="52"/>
        <v>0.482758620689655</v>
      </c>
      <c r="M728" s="27">
        <v>46</v>
      </c>
      <c r="N728" s="27">
        <v>117</v>
      </c>
      <c r="O728" s="126">
        <f t="shared" si="55"/>
        <v>0.393162393162393</v>
      </c>
      <c r="P728" s="72"/>
    </row>
    <row r="729" s="106" customFormat="1" ht="16.5" spans="1:16">
      <c r="A729" s="115">
        <v>725</v>
      </c>
      <c r="B729" s="72" t="s">
        <v>949</v>
      </c>
      <c r="C729" s="81" t="s">
        <v>950</v>
      </c>
      <c r="D729" s="72">
        <v>2019</v>
      </c>
      <c r="E729" s="72" t="s">
        <v>882</v>
      </c>
      <c r="F729" s="124">
        <v>8.1</v>
      </c>
      <c r="G729" s="124">
        <v>65.03</v>
      </c>
      <c r="H729" s="124">
        <v>6.81</v>
      </c>
      <c r="I729" s="124">
        <f t="shared" si="57"/>
        <v>79.94</v>
      </c>
      <c r="J729" s="27">
        <v>15</v>
      </c>
      <c r="K729" s="27">
        <v>29</v>
      </c>
      <c r="L729" s="126">
        <f t="shared" si="52"/>
        <v>0.517241379310345</v>
      </c>
      <c r="M729" s="27">
        <v>47</v>
      </c>
      <c r="N729" s="27">
        <v>117</v>
      </c>
      <c r="O729" s="126">
        <f t="shared" si="55"/>
        <v>0.401709401709402</v>
      </c>
      <c r="P729" s="72"/>
    </row>
    <row r="730" s="106" customFormat="1" ht="16.5" spans="1:16">
      <c r="A730" s="115">
        <v>726</v>
      </c>
      <c r="B730" s="72">
        <v>2019011663</v>
      </c>
      <c r="C730" s="81" t="s">
        <v>951</v>
      </c>
      <c r="D730" s="72">
        <v>2019</v>
      </c>
      <c r="E730" s="72" t="s">
        <v>886</v>
      </c>
      <c r="F730" s="124">
        <v>8.45</v>
      </c>
      <c r="G730" s="124">
        <v>64.17</v>
      </c>
      <c r="H730" s="124">
        <v>7.14</v>
      </c>
      <c r="I730" s="124">
        <f t="shared" si="57"/>
        <v>79.76</v>
      </c>
      <c r="J730" s="27">
        <v>14</v>
      </c>
      <c r="K730" s="27">
        <v>31</v>
      </c>
      <c r="L730" s="126">
        <f t="shared" si="52"/>
        <v>0.451612903225806</v>
      </c>
      <c r="M730" s="27">
        <v>48</v>
      </c>
      <c r="N730" s="27">
        <v>117</v>
      </c>
      <c r="O730" s="126">
        <f t="shared" si="55"/>
        <v>0.41025641025641</v>
      </c>
      <c r="P730" s="72"/>
    </row>
    <row r="731" s="106" customFormat="1" ht="16.5" spans="1:16">
      <c r="A731" s="115">
        <v>727</v>
      </c>
      <c r="B731" s="72">
        <v>2019011654</v>
      </c>
      <c r="C731" s="81" t="s">
        <v>952</v>
      </c>
      <c r="D731" s="72">
        <v>2019</v>
      </c>
      <c r="E731" s="72" t="s">
        <v>886</v>
      </c>
      <c r="F731" s="124">
        <v>7.9</v>
      </c>
      <c r="G731" s="124">
        <v>66.47</v>
      </c>
      <c r="H731" s="124">
        <v>5.25</v>
      </c>
      <c r="I731" s="124">
        <f t="shared" si="57"/>
        <v>79.62</v>
      </c>
      <c r="J731" s="27">
        <v>15</v>
      </c>
      <c r="K731" s="27">
        <v>31</v>
      </c>
      <c r="L731" s="126">
        <f t="shared" si="52"/>
        <v>0.483870967741935</v>
      </c>
      <c r="M731" s="27">
        <v>49</v>
      </c>
      <c r="N731" s="27">
        <v>117</v>
      </c>
      <c r="O731" s="126">
        <f t="shared" si="55"/>
        <v>0.418803418803419</v>
      </c>
      <c r="P731" s="72"/>
    </row>
    <row r="732" s="106" customFormat="1" ht="16.5" spans="1:16">
      <c r="A732" s="115">
        <v>728</v>
      </c>
      <c r="B732" s="72">
        <v>2019011639</v>
      </c>
      <c r="C732" s="81" t="s">
        <v>953</v>
      </c>
      <c r="D732" s="72">
        <v>2019</v>
      </c>
      <c r="E732" s="72" t="s">
        <v>886</v>
      </c>
      <c r="F732" s="124">
        <v>7.75</v>
      </c>
      <c r="G732" s="124">
        <v>66.1575</v>
      </c>
      <c r="H732" s="124">
        <v>5.526</v>
      </c>
      <c r="I732" s="124">
        <f t="shared" si="57"/>
        <v>79.4335</v>
      </c>
      <c r="J732" s="27">
        <v>16</v>
      </c>
      <c r="K732" s="27">
        <v>31</v>
      </c>
      <c r="L732" s="126">
        <f t="shared" si="52"/>
        <v>0.516129032258065</v>
      </c>
      <c r="M732" s="27">
        <v>50</v>
      </c>
      <c r="N732" s="27">
        <v>117</v>
      </c>
      <c r="O732" s="126">
        <f t="shared" si="55"/>
        <v>0.427350427350427</v>
      </c>
      <c r="P732" s="72"/>
    </row>
    <row r="733" s="106" customFormat="1" ht="16.5" spans="1:16">
      <c r="A733" s="115">
        <v>729</v>
      </c>
      <c r="B733" s="72" t="s">
        <v>954</v>
      </c>
      <c r="C733" s="81" t="s">
        <v>955</v>
      </c>
      <c r="D733" s="72">
        <v>2019</v>
      </c>
      <c r="E733" s="72" t="s">
        <v>882</v>
      </c>
      <c r="F733" s="124">
        <v>7.5</v>
      </c>
      <c r="G733" s="124">
        <v>66.11</v>
      </c>
      <c r="H733" s="124">
        <v>5.81</v>
      </c>
      <c r="I733" s="124">
        <f t="shared" si="57"/>
        <v>79.42</v>
      </c>
      <c r="J733" s="27">
        <v>16</v>
      </c>
      <c r="K733" s="27">
        <v>29</v>
      </c>
      <c r="L733" s="126">
        <f t="shared" si="52"/>
        <v>0.551724137931034</v>
      </c>
      <c r="M733" s="27">
        <v>51</v>
      </c>
      <c r="N733" s="27">
        <v>117</v>
      </c>
      <c r="O733" s="126">
        <f t="shared" si="55"/>
        <v>0.435897435897436</v>
      </c>
      <c r="P733" s="72"/>
    </row>
    <row r="734" s="106" customFormat="1" ht="16.5" spans="1:16">
      <c r="A734" s="115">
        <v>730</v>
      </c>
      <c r="B734" s="72">
        <v>2019011664</v>
      </c>
      <c r="C734" s="81" t="s">
        <v>956</v>
      </c>
      <c r="D734" s="72">
        <v>2019</v>
      </c>
      <c r="E734" s="72" t="s">
        <v>886</v>
      </c>
      <c r="F734" s="124">
        <v>8.35</v>
      </c>
      <c r="G734" s="124">
        <v>64.62</v>
      </c>
      <c r="H734" s="124">
        <v>6.15</v>
      </c>
      <c r="I734" s="124">
        <f t="shared" si="57"/>
        <v>79.12</v>
      </c>
      <c r="J734" s="27">
        <v>17</v>
      </c>
      <c r="K734" s="27">
        <v>31</v>
      </c>
      <c r="L734" s="126">
        <f t="shared" si="52"/>
        <v>0.548387096774194</v>
      </c>
      <c r="M734" s="27">
        <v>52</v>
      </c>
      <c r="N734" s="27">
        <v>117</v>
      </c>
      <c r="O734" s="126">
        <f t="shared" si="55"/>
        <v>0.444444444444444</v>
      </c>
      <c r="P734" s="72"/>
    </row>
    <row r="735" s="106" customFormat="1" ht="16.5" spans="1:16">
      <c r="A735" s="115">
        <v>731</v>
      </c>
      <c r="B735" s="72">
        <v>2019011702</v>
      </c>
      <c r="C735" s="81" t="s">
        <v>957</v>
      </c>
      <c r="D735" s="72">
        <v>2019</v>
      </c>
      <c r="E735" s="72" t="s">
        <v>890</v>
      </c>
      <c r="F735" s="124">
        <v>7.6</v>
      </c>
      <c r="G735" s="124">
        <v>67.15</v>
      </c>
      <c r="H735" s="124">
        <v>4.32</v>
      </c>
      <c r="I735" s="124">
        <f t="shared" si="57"/>
        <v>79.07</v>
      </c>
      <c r="J735" s="27">
        <v>12</v>
      </c>
      <c r="K735" s="27">
        <v>29</v>
      </c>
      <c r="L735" s="126">
        <f t="shared" ref="L735:L798" si="58">IFERROR(J735/K735,"")</f>
        <v>0.413793103448276</v>
      </c>
      <c r="M735" s="27">
        <v>53</v>
      </c>
      <c r="N735" s="27">
        <v>117</v>
      </c>
      <c r="O735" s="126">
        <f t="shared" si="55"/>
        <v>0.452991452991453</v>
      </c>
      <c r="P735" s="72"/>
    </row>
    <row r="736" s="106" customFormat="1" ht="16.5" spans="1:16">
      <c r="A736" s="115">
        <v>732</v>
      </c>
      <c r="B736" s="72" t="s">
        <v>958</v>
      </c>
      <c r="C736" s="81" t="s">
        <v>959</v>
      </c>
      <c r="D736" s="72">
        <v>2019</v>
      </c>
      <c r="E736" s="72" t="s">
        <v>879</v>
      </c>
      <c r="F736" s="124">
        <v>8.55</v>
      </c>
      <c r="G736" s="124">
        <v>63.39</v>
      </c>
      <c r="H736" s="124">
        <v>7.1</v>
      </c>
      <c r="I736" s="124">
        <f t="shared" si="57"/>
        <v>79.04</v>
      </c>
      <c r="J736" s="27">
        <v>9</v>
      </c>
      <c r="K736" s="27">
        <v>28</v>
      </c>
      <c r="L736" s="126">
        <f t="shared" si="58"/>
        <v>0.321428571428571</v>
      </c>
      <c r="M736" s="27">
        <v>54</v>
      </c>
      <c r="N736" s="27">
        <v>117</v>
      </c>
      <c r="O736" s="126">
        <f t="shared" si="55"/>
        <v>0.461538461538462</v>
      </c>
      <c r="P736" s="72"/>
    </row>
    <row r="737" s="106" customFormat="1" ht="16.5" spans="1:16">
      <c r="A737" s="115">
        <v>733</v>
      </c>
      <c r="B737" s="72" t="s">
        <v>960</v>
      </c>
      <c r="C737" s="81" t="s">
        <v>961</v>
      </c>
      <c r="D737" s="72">
        <v>2019</v>
      </c>
      <c r="E737" s="72" t="s">
        <v>882</v>
      </c>
      <c r="F737" s="124">
        <v>7.8</v>
      </c>
      <c r="G737" s="124">
        <v>64.82</v>
      </c>
      <c r="H737" s="124">
        <v>6.34</v>
      </c>
      <c r="I737" s="124">
        <f t="shared" si="57"/>
        <v>78.96</v>
      </c>
      <c r="J737" s="27">
        <v>17</v>
      </c>
      <c r="K737" s="27">
        <v>29</v>
      </c>
      <c r="L737" s="126">
        <f t="shared" si="58"/>
        <v>0.586206896551724</v>
      </c>
      <c r="M737" s="27">
        <v>55</v>
      </c>
      <c r="N737" s="27">
        <v>117</v>
      </c>
      <c r="O737" s="126">
        <f t="shared" si="55"/>
        <v>0.47008547008547</v>
      </c>
      <c r="P737" s="72"/>
    </row>
    <row r="738" s="106" customFormat="1" ht="16.5" spans="1:16">
      <c r="A738" s="115">
        <v>734</v>
      </c>
      <c r="B738" s="72" t="s">
        <v>962</v>
      </c>
      <c r="C738" s="81" t="s">
        <v>963</v>
      </c>
      <c r="D738" s="72">
        <v>2019</v>
      </c>
      <c r="E738" s="72" t="s">
        <v>879</v>
      </c>
      <c r="F738" s="124">
        <v>7.75</v>
      </c>
      <c r="G738" s="124">
        <v>63.81</v>
      </c>
      <c r="H738" s="124">
        <v>7.388</v>
      </c>
      <c r="I738" s="124">
        <f t="shared" si="57"/>
        <v>78.948</v>
      </c>
      <c r="J738" s="27">
        <v>10</v>
      </c>
      <c r="K738" s="27">
        <v>28</v>
      </c>
      <c r="L738" s="126">
        <f t="shared" si="58"/>
        <v>0.357142857142857</v>
      </c>
      <c r="M738" s="27">
        <v>56</v>
      </c>
      <c r="N738" s="27">
        <v>117</v>
      </c>
      <c r="O738" s="126">
        <f t="shared" si="55"/>
        <v>0.478632478632479</v>
      </c>
      <c r="P738" s="72"/>
    </row>
    <row r="739" s="106" customFormat="1" ht="16.5" spans="1:16">
      <c r="A739" s="115">
        <v>735</v>
      </c>
      <c r="B739" s="72" t="s">
        <v>964</v>
      </c>
      <c r="C739" s="81" t="s">
        <v>965</v>
      </c>
      <c r="D739" s="72">
        <v>2019</v>
      </c>
      <c r="E739" s="72" t="s">
        <v>882</v>
      </c>
      <c r="F739" s="124">
        <v>8.1</v>
      </c>
      <c r="G739" s="124">
        <v>62.69</v>
      </c>
      <c r="H739" s="124">
        <v>7.41</v>
      </c>
      <c r="I739" s="124">
        <f t="shared" si="57"/>
        <v>78.2</v>
      </c>
      <c r="J739" s="27">
        <v>18</v>
      </c>
      <c r="K739" s="27">
        <v>29</v>
      </c>
      <c r="L739" s="126">
        <f t="shared" si="58"/>
        <v>0.620689655172414</v>
      </c>
      <c r="M739" s="27">
        <v>57</v>
      </c>
      <c r="N739" s="27">
        <v>117</v>
      </c>
      <c r="O739" s="126">
        <f t="shared" si="55"/>
        <v>0.487179487179487</v>
      </c>
      <c r="P739" s="72"/>
    </row>
    <row r="740" s="106" customFormat="1" ht="16.5" spans="1:16">
      <c r="A740" s="115">
        <v>736</v>
      </c>
      <c r="B740" s="72">
        <v>2019011713</v>
      </c>
      <c r="C740" s="81" t="s">
        <v>966</v>
      </c>
      <c r="D740" s="72">
        <v>2019</v>
      </c>
      <c r="E740" s="72" t="s">
        <v>967</v>
      </c>
      <c r="F740" s="124">
        <v>8.25</v>
      </c>
      <c r="G740" s="124">
        <v>61.83</v>
      </c>
      <c r="H740" s="124">
        <v>7.523</v>
      </c>
      <c r="I740" s="124">
        <f t="shared" si="57"/>
        <v>77.603</v>
      </c>
      <c r="J740" s="27">
        <v>13</v>
      </c>
      <c r="K740" s="27">
        <v>29</v>
      </c>
      <c r="L740" s="126">
        <f t="shared" si="58"/>
        <v>0.448275862068966</v>
      </c>
      <c r="M740" s="27">
        <v>58</v>
      </c>
      <c r="N740" s="27">
        <v>117</v>
      </c>
      <c r="O740" s="126">
        <f t="shared" si="55"/>
        <v>0.495726495726496</v>
      </c>
      <c r="P740" s="72"/>
    </row>
    <row r="741" s="106" customFormat="1" ht="16.5" spans="1:16">
      <c r="A741" s="115">
        <v>737</v>
      </c>
      <c r="B741" s="72" t="s">
        <v>968</v>
      </c>
      <c r="C741" s="81" t="s">
        <v>969</v>
      </c>
      <c r="D741" s="72">
        <v>2019</v>
      </c>
      <c r="E741" s="72" t="s">
        <v>879</v>
      </c>
      <c r="F741" s="124">
        <v>7.85</v>
      </c>
      <c r="G741" s="124">
        <v>62.47</v>
      </c>
      <c r="H741" s="124">
        <v>7.1</v>
      </c>
      <c r="I741" s="124">
        <f t="shared" si="57"/>
        <v>77.42</v>
      </c>
      <c r="J741" s="27">
        <v>11</v>
      </c>
      <c r="K741" s="27">
        <v>28</v>
      </c>
      <c r="L741" s="126">
        <f t="shared" si="58"/>
        <v>0.392857142857143</v>
      </c>
      <c r="M741" s="27">
        <v>59</v>
      </c>
      <c r="N741" s="27">
        <v>117</v>
      </c>
      <c r="O741" s="126">
        <f t="shared" si="55"/>
        <v>0.504273504273504</v>
      </c>
      <c r="P741" s="72"/>
    </row>
    <row r="742" s="106" customFormat="1" ht="16.5" spans="1:16">
      <c r="A742" s="115">
        <v>738</v>
      </c>
      <c r="B742" s="72" t="s">
        <v>970</v>
      </c>
      <c r="C742" s="81" t="s">
        <v>971</v>
      </c>
      <c r="D742" s="72">
        <v>2019</v>
      </c>
      <c r="E742" s="72" t="s">
        <v>882</v>
      </c>
      <c r="F742" s="124">
        <v>6</v>
      </c>
      <c r="G742" s="124">
        <v>67.03</v>
      </c>
      <c r="H742" s="124">
        <v>4.3</v>
      </c>
      <c r="I742" s="124">
        <f t="shared" si="57"/>
        <v>77.33</v>
      </c>
      <c r="J742" s="27">
        <v>19</v>
      </c>
      <c r="K742" s="27">
        <v>29</v>
      </c>
      <c r="L742" s="126">
        <f t="shared" si="58"/>
        <v>0.655172413793103</v>
      </c>
      <c r="M742" s="27">
        <v>60</v>
      </c>
      <c r="N742" s="27">
        <v>117</v>
      </c>
      <c r="O742" s="126">
        <f t="shared" si="55"/>
        <v>0.512820512820513</v>
      </c>
      <c r="P742" s="72"/>
    </row>
    <row r="743" s="106" customFormat="1" ht="16.5" spans="1:16">
      <c r="A743" s="115">
        <v>739</v>
      </c>
      <c r="B743" s="72" t="s">
        <v>972</v>
      </c>
      <c r="C743" s="81" t="s">
        <v>973</v>
      </c>
      <c r="D743" s="72">
        <v>2019</v>
      </c>
      <c r="E743" s="72" t="s">
        <v>879</v>
      </c>
      <c r="F743" s="124">
        <v>7.4</v>
      </c>
      <c r="G743" s="124">
        <v>63.57</v>
      </c>
      <c r="H743" s="124">
        <v>6.227</v>
      </c>
      <c r="I743" s="124">
        <f t="shared" si="57"/>
        <v>77.197</v>
      </c>
      <c r="J743" s="27">
        <v>12</v>
      </c>
      <c r="K743" s="27">
        <v>28</v>
      </c>
      <c r="L743" s="126">
        <f t="shared" si="58"/>
        <v>0.428571428571429</v>
      </c>
      <c r="M743" s="27">
        <v>61</v>
      </c>
      <c r="N743" s="27">
        <v>117</v>
      </c>
      <c r="O743" s="126">
        <f t="shared" si="55"/>
        <v>0.521367521367521</v>
      </c>
      <c r="P743" s="72"/>
    </row>
    <row r="744" s="106" customFormat="1" ht="16.5" spans="1:16">
      <c r="A744" s="115">
        <v>740</v>
      </c>
      <c r="B744" s="72">
        <v>2019011711</v>
      </c>
      <c r="C744" s="81" t="s">
        <v>974</v>
      </c>
      <c r="D744" s="72">
        <v>2019</v>
      </c>
      <c r="E744" s="72" t="s">
        <v>890</v>
      </c>
      <c r="F744" s="124">
        <v>7.25</v>
      </c>
      <c r="G744" s="124">
        <v>64.83</v>
      </c>
      <c r="H744" s="124">
        <v>5.09</v>
      </c>
      <c r="I744" s="124">
        <f t="shared" si="57"/>
        <v>77.17</v>
      </c>
      <c r="J744" s="27">
        <v>14</v>
      </c>
      <c r="K744" s="27">
        <v>29</v>
      </c>
      <c r="L744" s="126">
        <f t="shared" si="58"/>
        <v>0.482758620689655</v>
      </c>
      <c r="M744" s="27">
        <v>62</v>
      </c>
      <c r="N744" s="27">
        <v>117</v>
      </c>
      <c r="O744" s="126">
        <f t="shared" si="55"/>
        <v>0.52991452991453</v>
      </c>
      <c r="P744" s="72"/>
    </row>
    <row r="745" s="106" customFormat="1" ht="16.5" spans="1:16">
      <c r="A745" s="115">
        <v>741</v>
      </c>
      <c r="B745" s="72" t="s">
        <v>975</v>
      </c>
      <c r="C745" s="81" t="s">
        <v>976</v>
      </c>
      <c r="D745" s="72">
        <v>2019</v>
      </c>
      <c r="E745" s="72" t="s">
        <v>882</v>
      </c>
      <c r="F745" s="124">
        <v>8.22</v>
      </c>
      <c r="G745" s="124">
        <v>61.61</v>
      </c>
      <c r="H745" s="124">
        <v>7.28</v>
      </c>
      <c r="I745" s="124">
        <f t="shared" si="57"/>
        <v>77.11</v>
      </c>
      <c r="J745" s="27">
        <v>20</v>
      </c>
      <c r="K745" s="27">
        <v>29</v>
      </c>
      <c r="L745" s="126">
        <f t="shared" si="58"/>
        <v>0.689655172413793</v>
      </c>
      <c r="M745" s="27">
        <v>63</v>
      </c>
      <c r="N745" s="27">
        <v>117</v>
      </c>
      <c r="O745" s="126">
        <f t="shared" si="55"/>
        <v>0.538461538461538</v>
      </c>
      <c r="P745" s="72"/>
    </row>
    <row r="746" s="106" customFormat="1" ht="16.5" spans="1:16">
      <c r="A746" s="115">
        <v>742</v>
      </c>
      <c r="B746" s="72" t="s">
        <v>977</v>
      </c>
      <c r="C746" s="81" t="s">
        <v>978</v>
      </c>
      <c r="D746" s="72">
        <v>2019</v>
      </c>
      <c r="E746" s="72" t="s">
        <v>879</v>
      </c>
      <c r="F746" s="124">
        <v>7</v>
      </c>
      <c r="G746" s="124">
        <v>64.76</v>
      </c>
      <c r="H746" s="124">
        <v>5.24</v>
      </c>
      <c r="I746" s="124">
        <f t="shared" ref="I746:I767" si="59">F746+G746+H746</f>
        <v>77</v>
      </c>
      <c r="J746" s="27">
        <v>13</v>
      </c>
      <c r="K746" s="27">
        <v>28</v>
      </c>
      <c r="L746" s="126">
        <f t="shared" si="58"/>
        <v>0.464285714285714</v>
      </c>
      <c r="M746" s="27">
        <v>64</v>
      </c>
      <c r="N746" s="27">
        <v>117</v>
      </c>
      <c r="O746" s="126">
        <f t="shared" si="55"/>
        <v>0.547008547008547</v>
      </c>
      <c r="P746" s="72"/>
    </row>
    <row r="747" s="106" customFormat="1" ht="16.5" spans="1:16">
      <c r="A747" s="115">
        <v>743</v>
      </c>
      <c r="B747" s="72" t="s">
        <v>979</v>
      </c>
      <c r="C747" s="81" t="s">
        <v>980</v>
      </c>
      <c r="D747" s="72">
        <v>2019</v>
      </c>
      <c r="E747" s="72" t="s">
        <v>879</v>
      </c>
      <c r="F747" s="124">
        <v>8.35</v>
      </c>
      <c r="G747" s="124">
        <v>61.72</v>
      </c>
      <c r="H747" s="124">
        <v>6.8</v>
      </c>
      <c r="I747" s="124">
        <f t="shared" si="59"/>
        <v>76.87</v>
      </c>
      <c r="J747" s="27">
        <v>14</v>
      </c>
      <c r="K747" s="27">
        <v>28</v>
      </c>
      <c r="L747" s="126">
        <f t="shared" si="58"/>
        <v>0.5</v>
      </c>
      <c r="M747" s="27">
        <v>65</v>
      </c>
      <c r="N747" s="27">
        <v>117</v>
      </c>
      <c r="O747" s="126">
        <f t="shared" si="55"/>
        <v>0.555555555555556</v>
      </c>
      <c r="P747" s="72"/>
    </row>
    <row r="748" s="106" customFormat="1" ht="16.5" spans="1:16">
      <c r="A748" s="115">
        <v>744</v>
      </c>
      <c r="B748" s="72" t="s">
        <v>981</v>
      </c>
      <c r="C748" s="81" t="s">
        <v>982</v>
      </c>
      <c r="D748" s="72">
        <v>2019</v>
      </c>
      <c r="E748" s="72" t="s">
        <v>879</v>
      </c>
      <c r="F748" s="124">
        <v>7.6</v>
      </c>
      <c r="G748" s="124">
        <v>61.8</v>
      </c>
      <c r="H748" s="124">
        <v>7.2905</v>
      </c>
      <c r="I748" s="124">
        <f t="shared" si="59"/>
        <v>76.6905</v>
      </c>
      <c r="J748" s="27">
        <v>15</v>
      </c>
      <c r="K748" s="27">
        <v>28</v>
      </c>
      <c r="L748" s="126">
        <f t="shared" si="58"/>
        <v>0.535714285714286</v>
      </c>
      <c r="M748" s="27">
        <v>66</v>
      </c>
      <c r="N748" s="27">
        <v>117</v>
      </c>
      <c r="O748" s="126">
        <f t="shared" si="55"/>
        <v>0.564102564102564</v>
      </c>
      <c r="P748" s="72"/>
    </row>
    <row r="749" s="106" customFormat="1" ht="16.5" spans="1:16">
      <c r="A749" s="115">
        <v>745</v>
      </c>
      <c r="B749" s="72" t="s">
        <v>983</v>
      </c>
      <c r="C749" s="81" t="s">
        <v>984</v>
      </c>
      <c r="D749" s="72">
        <v>2019</v>
      </c>
      <c r="E749" s="72" t="s">
        <v>879</v>
      </c>
      <c r="F749" s="124">
        <v>7.75</v>
      </c>
      <c r="G749" s="124">
        <v>61.35</v>
      </c>
      <c r="H749" s="124">
        <v>7.454</v>
      </c>
      <c r="I749" s="124">
        <f t="shared" si="59"/>
        <v>76.554</v>
      </c>
      <c r="J749" s="27">
        <v>16</v>
      </c>
      <c r="K749" s="27">
        <v>28</v>
      </c>
      <c r="L749" s="126">
        <f t="shared" si="58"/>
        <v>0.571428571428571</v>
      </c>
      <c r="M749" s="27">
        <v>67</v>
      </c>
      <c r="N749" s="27">
        <v>117</v>
      </c>
      <c r="O749" s="126">
        <f t="shared" si="55"/>
        <v>0.572649572649573</v>
      </c>
      <c r="P749" s="72"/>
    </row>
    <row r="750" s="106" customFormat="1" ht="16.5" spans="1:16">
      <c r="A750" s="115">
        <v>746</v>
      </c>
      <c r="B750" s="72">
        <v>2019011721</v>
      </c>
      <c r="C750" s="81" t="s">
        <v>985</v>
      </c>
      <c r="D750" s="72">
        <v>2019</v>
      </c>
      <c r="E750" s="72" t="s">
        <v>890</v>
      </c>
      <c r="F750" s="124">
        <v>7.35</v>
      </c>
      <c r="G750" s="124">
        <v>64.085</v>
      </c>
      <c r="H750" s="124">
        <v>4.905</v>
      </c>
      <c r="I750" s="124">
        <f t="shared" si="59"/>
        <v>76.34</v>
      </c>
      <c r="J750" s="27">
        <v>15</v>
      </c>
      <c r="K750" s="27">
        <v>29</v>
      </c>
      <c r="L750" s="126">
        <f t="shared" si="58"/>
        <v>0.517241379310345</v>
      </c>
      <c r="M750" s="27">
        <v>68</v>
      </c>
      <c r="N750" s="27">
        <v>117</v>
      </c>
      <c r="O750" s="126">
        <f t="shared" si="55"/>
        <v>0.581196581196581</v>
      </c>
      <c r="P750" s="72"/>
    </row>
    <row r="751" s="106" customFormat="1" ht="16.5" spans="1:16">
      <c r="A751" s="115">
        <v>747</v>
      </c>
      <c r="B751" s="72" t="s">
        <v>986</v>
      </c>
      <c r="C751" s="81" t="s">
        <v>987</v>
      </c>
      <c r="D751" s="72">
        <v>2019</v>
      </c>
      <c r="E751" s="72" t="s">
        <v>882</v>
      </c>
      <c r="F751" s="124">
        <v>8.6</v>
      </c>
      <c r="G751" s="124">
        <v>61.58</v>
      </c>
      <c r="H751" s="124">
        <v>6.04</v>
      </c>
      <c r="I751" s="124">
        <f t="shared" si="59"/>
        <v>76.22</v>
      </c>
      <c r="J751" s="27">
        <v>21</v>
      </c>
      <c r="K751" s="27">
        <v>29</v>
      </c>
      <c r="L751" s="126">
        <f t="shared" si="58"/>
        <v>0.724137931034483</v>
      </c>
      <c r="M751" s="27">
        <v>69</v>
      </c>
      <c r="N751" s="27">
        <v>117</v>
      </c>
      <c r="O751" s="126">
        <f t="shared" si="55"/>
        <v>0.58974358974359</v>
      </c>
      <c r="P751" s="72"/>
    </row>
    <row r="752" s="106" customFormat="1" ht="16.5" spans="1:16">
      <c r="A752" s="115">
        <v>748</v>
      </c>
      <c r="B752" s="72" t="s">
        <v>988</v>
      </c>
      <c r="C752" s="81" t="s">
        <v>989</v>
      </c>
      <c r="D752" s="72">
        <v>2019</v>
      </c>
      <c r="E752" s="72" t="s">
        <v>879</v>
      </c>
      <c r="F752" s="124">
        <v>7.7</v>
      </c>
      <c r="G752" s="124">
        <v>62.24</v>
      </c>
      <c r="H752" s="124">
        <v>6.267</v>
      </c>
      <c r="I752" s="124">
        <f t="shared" si="59"/>
        <v>76.207</v>
      </c>
      <c r="J752" s="27">
        <v>17</v>
      </c>
      <c r="K752" s="27">
        <v>28</v>
      </c>
      <c r="L752" s="126">
        <f t="shared" si="58"/>
        <v>0.607142857142857</v>
      </c>
      <c r="M752" s="27">
        <v>70</v>
      </c>
      <c r="N752" s="27">
        <v>117</v>
      </c>
      <c r="O752" s="126">
        <f t="shared" si="55"/>
        <v>0.598290598290598</v>
      </c>
      <c r="P752" s="72"/>
    </row>
    <row r="753" s="106" customFormat="1" ht="16.5" spans="1:16">
      <c r="A753" s="115">
        <v>749</v>
      </c>
      <c r="B753" s="72" t="s">
        <v>990</v>
      </c>
      <c r="C753" s="81" t="s">
        <v>991</v>
      </c>
      <c r="D753" s="72">
        <v>2019</v>
      </c>
      <c r="E753" s="72" t="s">
        <v>879</v>
      </c>
      <c r="F753" s="124">
        <v>8.52</v>
      </c>
      <c r="G753" s="124">
        <v>61.495</v>
      </c>
      <c r="H753" s="124">
        <v>6.129</v>
      </c>
      <c r="I753" s="124">
        <f t="shared" si="59"/>
        <v>76.144</v>
      </c>
      <c r="J753" s="27">
        <v>18</v>
      </c>
      <c r="K753" s="27">
        <v>28</v>
      </c>
      <c r="L753" s="126">
        <f t="shared" si="58"/>
        <v>0.642857142857143</v>
      </c>
      <c r="M753" s="27">
        <v>71</v>
      </c>
      <c r="N753" s="27">
        <v>117</v>
      </c>
      <c r="O753" s="126">
        <f t="shared" si="55"/>
        <v>0.606837606837607</v>
      </c>
      <c r="P753" s="72"/>
    </row>
    <row r="754" s="106" customFormat="1" ht="16.5" spans="1:16">
      <c r="A754" s="115">
        <v>750</v>
      </c>
      <c r="B754" s="72" t="s">
        <v>992</v>
      </c>
      <c r="C754" s="81" t="s">
        <v>993</v>
      </c>
      <c r="D754" s="72">
        <v>2019</v>
      </c>
      <c r="E754" s="72" t="s">
        <v>882</v>
      </c>
      <c r="F754" s="124">
        <v>8.52</v>
      </c>
      <c r="G754" s="124">
        <v>60.34</v>
      </c>
      <c r="H754" s="124">
        <v>7.28</v>
      </c>
      <c r="I754" s="124">
        <f t="shared" si="59"/>
        <v>76.14</v>
      </c>
      <c r="J754" s="27">
        <v>22</v>
      </c>
      <c r="K754" s="27">
        <v>29</v>
      </c>
      <c r="L754" s="126">
        <f t="shared" si="58"/>
        <v>0.758620689655172</v>
      </c>
      <c r="M754" s="27">
        <v>71</v>
      </c>
      <c r="N754" s="27">
        <v>117</v>
      </c>
      <c r="O754" s="126">
        <f t="shared" si="55"/>
        <v>0.606837606837607</v>
      </c>
      <c r="P754" s="72"/>
    </row>
    <row r="755" s="106" customFormat="1" ht="16.5" spans="1:16">
      <c r="A755" s="115">
        <v>751</v>
      </c>
      <c r="B755" s="72">
        <v>2019011666</v>
      </c>
      <c r="C755" s="81" t="s">
        <v>994</v>
      </c>
      <c r="D755" s="72">
        <v>2019</v>
      </c>
      <c r="E755" s="72" t="s">
        <v>886</v>
      </c>
      <c r="F755" s="124">
        <v>8.5</v>
      </c>
      <c r="G755" s="124">
        <v>60.33</v>
      </c>
      <c r="H755" s="124">
        <v>7.1</v>
      </c>
      <c r="I755" s="124">
        <f t="shared" si="59"/>
        <v>75.93</v>
      </c>
      <c r="J755" s="27">
        <v>18</v>
      </c>
      <c r="K755" s="27">
        <v>31</v>
      </c>
      <c r="L755" s="126">
        <f t="shared" si="58"/>
        <v>0.580645161290323</v>
      </c>
      <c r="M755" s="27">
        <v>73</v>
      </c>
      <c r="N755" s="27">
        <v>117</v>
      </c>
      <c r="O755" s="126">
        <f t="shared" si="55"/>
        <v>0.623931623931624</v>
      </c>
      <c r="P755" s="72"/>
    </row>
    <row r="756" s="106" customFormat="1" ht="16.5" spans="1:16">
      <c r="A756" s="115">
        <v>752</v>
      </c>
      <c r="B756" s="72" t="s">
        <v>995</v>
      </c>
      <c r="C756" s="81" t="s">
        <v>996</v>
      </c>
      <c r="D756" s="72">
        <v>2019</v>
      </c>
      <c r="E756" s="72" t="s">
        <v>879</v>
      </c>
      <c r="F756" s="124">
        <v>7.82</v>
      </c>
      <c r="G756" s="124">
        <v>62.5</v>
      </c>
      <c r="H756" s="124">
        <v>5.54</v>
      </c>
      <c r="I756" s="124">
        <f t="shared" si="59"/>
        <v>75.86</v>
      </c>
      <c r="J756" s="27">
        <v>19</v>
      </c>
      <c r="K756" s="27">
        <v>28</v>
      </c>
      <c r="L756" s="126">
        <f t="shared" si="58"/>
        <v>0.678571428571429</v>
      </c>
      <c r="M756" s="27">
        <v>74</v>
      </c>
      <c r="N756" s="27">
        <v>117</v>
      </c>
      <c r="O756" s="126">
        <f t="shared" si="55"/>
        <v>0.632478632478632</v>
      </c>
      <c r="P756" s="72"/>
    </row>
    <row r="757" s="106" customFormat="1" ht="16.5" spans="1:16">
      <c r="A757" s="115">
        <v>753</v>
      </c>
      <c r="B757" s="72">
        <v>2019011700</v>
      </c>
      <c r="C757" s="81" t="s">
        <v>997</v>
      </c>
      <c r="D757" s="72">
        <v>2019</v>
      </c>
      <c r="E757" s="72" t="s">
        <v>890</v>
      </c>
      <c r="F757" s="124">
        <v>8.3</v>
      </c>
      <c r="G757" s="124">
        <v>62.21</v>
      </c>
      <c r="H757" s="124">
        <v>5.28</v>
      </c>
      <c r="I757" s="124">
        <f t="shared" si="59"/>
        <v>75.79</v>
      </c>
      <c r="J757" s="27">
        <v>16</v>
      </c>
      <c r="K757" s="27">
        <v>29</v>
      </c>
      <c r="L757" s="126">
        <f t="shared" si="58"/>
        <v>0.551724137931034</v>
      </c>
      <c r="M757" s="27">
        <v>75</v>
      </c>
      <c r="N757" s="27">
        <v>117</v>
      </c>
      <c r="O757" s="126">
        <f t="shared" si="55"/>
        <v>0.641025641025641</v>
      </c>
      <c r="P757" s="72"/>
    </row>
    <row r="758" s="106" customFormat="1" ht="16.5" spans="1:16">
      <c r="A758" s="115">
        <v>754</v>
      </c>
      <c r="B758" s="72">
        <v>2019011651</v>
      </c>
      <c r="C758" s="81" t="s">
        <v>998</v>
      </c>
      <c r="D758" s="72">
        <v>2019</v>
      </c>
      <c r="E758" s="72" t="s">
        <v>886</v>
      </c>
      <c r="F758" s="124">
        <v>7.5</v>
      </c>
      <c r="G758" s="124">
        <v>62.85</v>
      </c>
      <c r="H758" s="124">
        <v>5.24</v>
      </c>
      <c r="I758" s="124">
        <f t="shared" si="59"/>
        <v>75.59</v>
      </c>
      <c r="J758" s="27">
        <v>19</v>
      </c>
      <c r="K758" s="27">
        <v>31</v>
      </c>
      <c r="L758" s="126">
        <f t="shared" si="58"/>
        <v>0.612903225806452</v>
      </c>
      <c r="M758" s="27">
        <v>76</v>
      </c>
      <c r="N758" s="27">
        <v>117</v>
      </c>
      <c r="O758" s="126">
        <f t="shared" si="55"/>
        <v>0.64957264957265</v>
      </c>
      <c r="P758" s="72"/>
    </row>
    <row r="759" s="106" customFormat="1" ht="16.5" spans="1:16">
      <c r="A759" s="115">
        <v>755</v>
      </c>
      <c r="B759" s="72" t="s">
        <v>999</v>
      </c>
      <c r="C759" s="81" t="s">
        <v>1000</v>
      </c>
      <c r="D759" s="72">
        <v>2019</v>
      </c>
      <c r="E759" s="72" t="s">
        <v>879</v>
      </c>
      <c r="F759" s="124">
        <v>7.55</v>
      </c>
      <c r="G759" s="124">
        <v>62.91</v>
      </c>
      <c r="H759" s="124">
        <v>4.875</v>
      </c>
      <c r="I759" s="124">
        <f t="shared" si="59"/>
        <v>75.335</v>
      </c>
      <c r="J759" s="27">
        <v>20</v>
      </c>
      <c r="K759" s="27">
        <v>28</v>
      </c>
      <c r="L759" s="126">
        <f t="shared" si="58"/>
        <v>0.714285714285714</v>
      </c>
      <c r="M759" s="27">
        <v>77</v>
      </c>
      <c r="N759" s="27">
        <v>117</v>
      </c>
      <c r="O759" s="126">
        <f t="shared" si="55"/>
        <v>0.658119658119658</v>
      </c>
      <c r="P759" s="72"/>
    </row>
    <row r="760" s="106" customFormat="1" ht="16.5" spans="1:16">
      <c r="A760" s="115">
        <v>756</v>
      </c>
      <c r="B760" s="72">
        <v>2019011723</v>
      </c>
      <c r="C760" s="81" t="s">
        <v>1001</v>
      </c>
      <c r="D760" s="72">
        <v>2019</v>
      </c>
      <c r="E760" s="72" t="s">
        <v>890</v>
      </c>
      <c r="F760" s="124">
        <v>8.55</v>
      </c>
      <c r="G760" s="124">
        <v>62.36</v>
      </c>
      <c r="H760" s="124">
        <v>4.3325</v>
      </c>
      <c r="I760" s="124">
        <f t="shared" si="59"/>
        <v>75.2425</v>
      </c>
      <c r="J760" s="27">
        <v>17</v>
      </c>
      <c r="K760" s="27">
        <v>29</v>
      </c>
      <c r="L760" s="126">
        <f t="shared" si="58"/>
        <v>0.586206896551724</v>
      </c>
      <c r="M760" s="27">
        <v>78</v>
      </c>
      <c r="N760" s="27">
        <v>117</v>
      </c>
      <c r="O760" s="126">
        <f t="shared" ref="O760:O823" si="60">M760/N760</f>
        <v>0.666666666666667</v>
      </c>
      <c r="P760" s="72"/>
    </row>
    <row r="761" s="106" customFormat="1" ht="16.5" spans="1:16">
      <c r="A761" s="115">
        <v>757</v>
      </c>
      <c r="B761" s="72">
        <v>2019011641</v>
      </c>
      <c r="C761" s="81" t="s">
        <v>1002</v>
      </c>
      <c r="D761" s="72">
        <v>2019</v>
      </c>
      <c r="E761" s="72" t="s">
        <v>886</v>
      </c>
      <c r="F761" s="124">
        <v>8.1</v>
      </c>
      <c r="G761" s="124">
        <v>60.78</v>
      </c>
      <c r="H761" s="124">
        <v>6.2</v>
      </c>
      <c r="I761" s="124">
        <f t="shared" si="59"/>
        <v>75.08</v>
      </c>
      <c r="J761" s="27">
        <v>20</v>
      </c>
      <c r="K761" s="27">
        <v>31</v>
      </c>
      <c r="L761" s="126">
        <f t="shared" si="58"/>
        <v>0.645161290322581</v>
      </c>
      <c r="M761" s="27">
        <v>79</v>
      </c>
      <c r="N761" s="27">
        <v>117</v>
      </c>
      <c r="O761" s="126">
        <f t="shared" si="60"/>
        <v>0.675213675213675</v>
      </c>
      <c r="P761" s="72"/>
    </row>
    <row r="762" s="106" customFormat="1" ht="16.5" spans="1:16">
      <c r="A762" s="115">
        <v>758</v>
      </c>
      <c r="B762" s="72" t="s">
        <v>1003</v>
      </c>
      <c r="C762" s="81" t="s">
        <v>1004</v>
      </c>
      <c r="D762" s="72">
        <v>2019</v>
      </c>
      <c r="E762" s="72" t="s">
        <v>879</v>
      </c>
      <c r="F762" s="124">
        <v>6.8</v>
      </c>
      <c r="G762" s="124">
        <v>59.38</v>
      </c>
      <c r="H762" s="124">
        <v>7.81</v>
      </c>
      <c r="I762" s="124">
        <f t="shared" si="59"/>
        <v>73.99</v>
      </c>
      <c r="J762" s="27">
        <v>21</v>
      </c>
      <c r="K762" s="27">
        <v>28</v>
      </c>
      <c r="L762" s="126">
        <f t="shared" si="58"/>
        <v>0.75</v>
      </c>
      <c r="M762" s="27">
        <v>80</v>
      </c>
      <c r="N762" s="27">
        <v>117</v>
      </c>
      <c r="O762" s="126">
        <f t="shared" si="60"/>
        <v>0.683760683760684</v>
      </c>
      <c r="P762" s="72"/>
    </row>
    <row r="763" s="106" customFormat="1" ht="16.5" spans="1:16">
      <c r="A763" s="115">
        <v>759</v>
      </c>
      <c r="B763" s="72">
        <v>2019011665</v>
      </c>
      <c r="C763" s="81" t="s">
        <v>1005</v>
      </c>
      <c r="D763" s="72">
        <v>2019</v>
      </c>
      <c r="E763" s="72" t="s">
        <v>886</v>
      </c>
      <c r="F763" s="124">
        <v>7</v>
      </c>
      <c r="G763" s="124">
        <v>61.77</v>
      </c>
      <c r="H763" s="124">
        <v>5.2</v>
      </c>
      <c r="I763" s="124">
        <f t="shared" si="59"/>
        <v>73.97</v>
      </c>
      <c r="J763" s="27">
        <v>21</v>
      </c>
      <c r="K763" s="27">
        <v>31</v>
      </c>
      <c r="L763" s="126">
        <f t="shared" si="58"/>
        <v>0.67741935483871</v>
      </c>
      <c r="M763" s="27">
        <v>81</v>
      </c>
      <c r="N763" s="27">
        <v>117</v>
      </c>
      <c r="O763" s="126">
        <f t="shared" si="60"/>
        <v>0.692307692307692</v>
      </c>
      <c r="P763" s="72"/>
    </row>
    <row r="764" s="106" customFormat="1" ht="16.5" spans="1:16">
      <c r="A764" s="115">
        <v>760</v>
      </c>
      <c r="B764" s="72">
        <v>2019011656</v>
      </c>
      <c r="C764" s="81" t="s">
        <v>1006</v>
      </c>
      <c r="D764" s="72">
        <v>2019</v>
      </c>
      <c r="E764" s="72" t="s">
        <v>886</v>
      </c>
      <c r="F764" s="124">
        <v>7.35</v>
      </c>
      <c r="G764" s="124">
        <v>60.64</v>
      </c>
      <c r="H764" s="124">
        <v>5.94</v>
      </c>
      <c r="I764" s="124">
        <f t="shared" si="59"/>
        <v>73.93</v>
      </c>
      <c r="J764" s="27">
        <v>22</v>
      </c>
      <c r="K764" s="27">
        <v>31</v>
      </c>
      <c r="L764" s="126">
        <f t="shared" si="58"/>
        <v>0.709677419354839</v>
      </c>
      <c r="M764" s="27">
        <v>82</v>
      </c>
      <c r="N764" s="27">
        <v>117</v>
      </c>
      <c r="O764" s="126">
        <f t="shared" si="60"/>
        <v>0.700854700854701</v>
      </c>
      <c r="P764" s="72"/>
    </row>
    <row r="765" s="106" customFormat="1" ht="16.5" spans="1:16">
      <c r="A765" s="115">
        <v>761</v>
      </c>
      <c r="B765" s="72" t="s">
        <v>1007</v>
      </c>
      <c r="C765" s="81" t="s">
        <v>1008</v>
      </c>
      <c r="D765" s="72">
        <v>2019</v>
      </c>
      <c r="E765" s="72" t="s">
        <v>879</v>
      </c>
      <c r="F765" s="124">
        <v>7.9</v>
      </c>
      <c r="G765" s="124">
        <v>59.5525</v>
      </c>
      <c r="H765" s="124">
        <v>6.42</v>
      </c>
      <c r="I765" s="124">
        <f t="shared" si="59"/>
        <v>73.8725</v>
      </c>
      <c r="J765" s="27">
        <v>22</v>
      </c>
      <c r="K765" s="27">
        <v>28</v>
      </c>
      <c r="L765" s="126">
        <f t="shared" si="58"/>
        <v>0.785714285714286</v>
      </c>
      <c r="M765" s="27">
        <v>83</v>
      </c>
      <c r="N765" s="27">
        <v>117</v>
      </c>
      <c r="O765" s="126">
        <f t="shared" si="60"/>
        <v>0.709401709401709</v>
      </c>
      <c r="P765" s="72"/>
    </row>
    <row r="766" s="106" customFormat="1" ht="16.5" spans="1:16">
      <c r="A766" s="115">
        <v>762</v>
      </c>
      <c r="B766" s="72">
        <v>2019011724</v>
      </c>
      <c r="C766" s="81" t="s">
        <v>1009</v>
      </c>
      <c r="D766" s="72">
        <v>2019</v>
      </c>
      <c r="E766" s="72" t="s">
        <v>890</v>
      </c>
      <c r="F766" s="124">
        <v>7.85</v>
      </c>
      <c r="G766" s="124">
        <v>61.3525</v>
      </c>
      <c r="H766" s="124">
        <v>4.604</v>
      </c>
      <c r="I766" s="124">
        <f t="shared" si="59"/>
        <v>73.8065</v>
      </c>
      <c r="J766" s="27">
        <v>18</v>
      </c>
      <c r="K766" s="27">
        <v>29</v>
      </c>
      <c r="L766" s="126">
        <f t="shared" si="58"/>
        <v>0.620689655172414</v>
      </c>
      <c r="M766" s="27">
        <v>84</v>
      </c>
      <c r="N766" s="27">
        <v>117</v>
      </c>
      <c r="O766" s="126">
        <f t="shared" si="60"/>
        <v>0.717948717948718</v>
      </c>
      <c r="P766" s="72"/>
    </row>
    <row r="767" s="106" customFormat="1" ht="16.5" spans="1:16">
      <c r="A767" s="115">
        <v>763</v>
      </c>
      <c r="B767" s="72">
        <v>2019011717</v>
      </c>
      <c r="C767" s="81" t="s">
        <v>1010</v>
      </c>
      <c r="D767" s="72">
        <v>2019</v>
      </c>
      <c r="E767" s="72" t="s">
        <v>890</v>
      </c>
      <c r="F767" s="124">
        <v>7.4</v>
      </c>
      <c r="G767" s="124">
        <v>60.63</v>
      </c>
      <c r="H767" s="124">
        <v>5.485</v>
      </c>
      <c r="I767" s="124">
        <f t="shared" si="59"/>
        <v>73.515</v>
      </c>
      <c r="J767" s="27">
        <v>19</v>
      </c>
      <c r="K767" s="27">
        <v>29</v>
      </c>
      <c r="L767" s="126">
        <f t="shared" si="58"/>
        <v>0.655172413793103</v>
      </c>
      <c r="M767" s="27">
        <v>85</v>
      </c>
      <c r="N767" s="27">
        <v>117</v>
      </c>
      <c r="O767" s="126">
        <f t="shared" si="60"/>
        <v>0.726495726495726</v>
      </c>
      <c r="P767" s="72"/>
    </row>
    <row r="768" s="106" customFormat="1" ht="16.5" spans="1:16">
      <c r="A768" s="115">
        <v>764</v>
      </c>
      <c r="B768" s="72" t="s">
        <v>1011</v>
      </c>
      <c r="C768" s="81" t="s">
        <v>1012</v>
      </c>
      <c r="D768" s="72">
        <v>2019</v>
      </c>
      <c r="E768" s="72" t="s">
        <v>882</v>
      </c>
      <c r="F768" s="124">
        <v>7.4</v>
      </c>
      <c r="G768" s="124">
        <v>60.23</v>
      </c>
      <c r="H768" s="124">
        <v>5.73</v>
      </c>
      <c r="I768" s="124">
        <f t="shared" ref="I768:I788" si="61">F768+G768+H768</f>
        <v>73.36</v>
      </c>
      <c r="J768" s="27">
        <v>23</v>
      </c>
      <c r="K768" s="27">
        <v>29</v>
      </c>
      <c r="L768" s="126">
        <f t="shared" si="58"/>
        <v>0.793103448275862</v>
      </c>
      <c r="M768" s="27">
        <v>86</v>
      </c>
      <c r="N768" s="27">
        <v>117</v>
      </c>
      <c r="O768" s="126">
        <f t="shared" si="60"/>
        <v>0.735042735042735</v>
      </c>
      <c r="P768" s="72"/>
    </row>
    <row r="769" s="106" customFormat="1" ht="16.5" spans="1:16">
      <c r="A769" s="115">
        <v>765</v>
      </c>
      <c r="B769" s="72" t="s">
        <v>1013</v>
      </c>
      <c r="C769" s="81" t="s">
        <v>1014</v>
      </c>
      <c r="D769" s="72">
        <v>2019</v>
      </c>
      <c r="E769" s="72" t="s">
        <v>882</v>
      </c>
      <c r="F769" s="124">
        <v>7.6</v>
      </c>
      <c r="G769" s="124">
        <v>58.5</v>
      </c>
      <c r="H769" s="124">
        <v>7.21</v>
      </c>
      <c r="I769" s="124">
        <f t="shared" si="61"/>
        <v>73.31</v>
      </c>
      <c r="J769" s="27">
        <v>24</v>
      </c>
      <c r="K769" s="27">
        <v>29</v>
      </c>
      <c r="L769" s="126">
        <f t="shared" si="58"/>
        <v>0.827586206896552</v>
      </c>
      <c r="M769" s="27">
        <v>87</v>
      </c>
      <c r="N769" s="27">
        <v>117</v>
      </c>
      <c r="O769" s="126">
        <f t="shared" si="60"/>
        <v>0.743589743589744</v>
      </c>
      <c r="P769" s="72"/>
    </row>
    <row r="770" s="106" customFormat="1" ht="16.5" spans="1:16">
      <c r="A770" s="115">
        <v>766</v>
      </c>
      <c r="B770" s="72" t="s">
        <v>1015</v>
      </c>
      <c r="C770" s="81" t="s">
        <v>1016</v>
      </c>
      <c r="D770" s="72">
        <v>2019</v>
      </c>
      <c r="E770" s="72" t="s">
        <v>882</v>
      </c>
      <c r="F770" s="124">
        <v>7.65</v>
      </c>
      <c r="G770" s="124">
        <v>58.35</v>
      </c>
      <c r="H770" s="124">
        <v>7.16</v>
      </c>
      <c r="I770" s="124">
        <f t="shared" si="61"/>
        <v>73.16</v>
      </c>
      <c r="J770" s="27">
        <v>25</v>
      </c>
      <c r="K770" s="27">
        <v>29</v>
      </c>
      <c r="L770" s="126">
        <f t="shared" si="58"/>
        <v>0.862068965517241</v>
      </c>
      <c r="M770" s="27">
        <v>88</v>
      </c>
      <c r="N770" s="27">
        <v>117</v>
      </c>
      <c r="O770" s="126">
        <f t="shared" si="60"/>
        <v>0.752136752136752</v>
      </c>
      <c r="P770" s="72"/>
    </row>
    <row r="771" s="106" customFormat="1" ht="16.5" spans="1:16">
      <c r="A771" s="115">
        <v>767</v>
      </c>
      <c r="B771" s="72" t="s">
        <v>1017</v>
      </c>
      <c r="C771" s="81" t="s">
        <v>1018</v>
      </c>
      <c r="D771" s="72">
        <v>2019</v>
      </c>
      <c r="E771" s="72" t="s">
        <v>879</v>
      </c>
      <c r="F771" s="124">
        <v>7.65</v>
      </c>
      <c r="G771" s="124">
        <v>58.1725</v>
      </c>
      <c r="H771" s="124">
        <v>7.316</v>
      </c>
      <c r="I771" s="124">
        <f t="shared" si="61"/>
        <v>73.1385</v>
      </c>
      <c r="J771" s="27">
        <v>23</v>
      </c>
      <c r="K771" s="27">
        <v>28</v>
      </c>
      <c r="L771" s="126">
        <f t="shared" si="58"/>
        <v>0.821428571428571</v>
      </c>
      <c r="M771" s="27">
        <v>89</v>
      </c>
      <c r="N771" s="27">
        <v>117</v>
      </c>
      <c r="O771" s="126">
        <f t="shared" si="60"/>
        <v>0.760683760683761</v>
      </c>
      <c r="P771" s="72"/>
    </row>
    <row r="772" s="106" customFormat="1" ht="16.5" spans="1:16">
      <c r="A772" s="115">
        <v>768</v>
      </c>
      <c r="B772" s="72">
        <v>2019011697</v>
      </c>
      <c r="C772" s="81" t="s">
        <v>1019</v>
      </c>
      <c r="D772" s="72">
        <v>2019</v>
      </c>
      <c r="E772" s="72" t="s">
        <v>890</v>
      </c>
      <c r="F772" s="124">
        <v>7.5</v>
      </c>
      <c r="G772" s="124">
        <v>59.63</v>
      </c>
      <c r="H772" s="124">
        <v>6</v>
      </c>
      <c r="I772" s="124">
        <f t="shared" si="61"/>
        <v>73.13</v>
      </c>
      <c r="J772" s="27">
        <v>20</v>
      </c>
      <c r="K772" s="27">
        <v>29</v>
      </c>
      <c r="L772" s="126">
        <f t="shared" si="58"/>
        <v>0.689655172413793</v>
      </c>
      <c r="M772" s="27">
        <v>90</v>
      </c>
      <c r="N772" s="27">
        <v>117</v>
      </c>
      <c r="O772" s="126">
        <f t="shared" si="60"/>
        <v>0.769230769230769</v>
      </c>
      <c r="P772" s="72"/>
    </row>
    <row r="773" s="106" customFormat="1" ht="16.5" spans="1:16">
      <c r="A773" s="115">
        <v>769</v>
      </c>
      <c r="B773" s="72">
        <v>2019011718</v>
      </c>
      <c r="C773" s="81" t="s">
        <v>1020</v>
      </c>
      <c r="D773" s="72">
        <v>2019</v>
      </c>
      <c r="E773" s="72" t="s">
        <v>890</v>
      </c>
      <c r="F773" s="124">
        <v>7.3</v>
      </c>
      <c r="G773" s="124">
        <v>61.19</v>
      </c>
      <c r="H773" s="124">
        <v>4.6</v>
      </c>
      <c r="I773" s="124">
        <f t="shared" si="61"/>
        <v>73.09</v>
      </c>
      <c r="J773" s="27">
        <v>21</v>
      </c>
      <c r="K773" s="27">
        <v>29</v>
      </c>
      <c r="L773" s="126">
        <f t="shared" si="58"/>
        <v>0.724137931034483</v>
      </c>
      <c r="M773" s="27">
        <v>91</v>
      </c>
      <c r="N773" s="27">
        <v>117</v>
      </c>
      <c r="O773" s="126">
        <f t="shared" si="60"/>
        <v>0.777777777777778</v>
      </c>
      <c r="P773" s="72"/>
    </row>
    <row r="774" s="106" customFormat="1" ht="16.5" spans="1:16">
      <c r="A774" s="115">
        <v>770</v>
      </c>
      <c r="B774" s="72">
        <v>2019011648</v>
      </c>
      <c r="C774" s="81" t="s">
        <v>1021</v>
      </c>
      <c r="D774" s="72">
        <v>2019</v>
      </c>
      <c r="E774" s="72" t="s">
        <v>886</v>
      </c>
      <c r="F774" s="124">
        <v>8</v>
      </c>
      <c r="G774" s="124">
        <v>58.343</v>
      </c>
      <c r="H774" s="124">
        <v>6.458</v>
      </c>
      <c r="I774" s="124">
        <f t="shared" si="61"/>
        <v>72.801</v>
      </c>
      <c r="J774" s="27">
        <v>23</v>
      </c>
      <c r="K774" s="27">
        <v>31</v>
      </c>
      <c r="L774" s="126">
        <f t="shared" si="58"/>
        <v>0.741935483870968</v>
      </c>
      <c r="M774" s="27">
        <v>92</v>
      </c>
      <c r="N774" s="27">
        <v>117</v>
      </c>
      <c r="O774" s="126">
        <f t="shared" si="60"/>
        <v>0.786324786324786</v>
      </c>
      <c r="P774" s="72"/>
    </row>
    <row r="775" s="106" customFormat="1" ht="16.5" spans="1:16">
      <c r="A775" s="115">
        <v>771</v>
      </c>
      <c r="B775" s="72">
        <v>2019011657</v>
      </c>
      <c r="C775" s="81" t="s">
        <v>1022</v>
      </c>
      <c r="D775" s="72">
        <v>2019</v>
      </c>
      <c r="E775" s="72" t="s">
        <v>886</v>
      </c>
      <c r="F775" s="124">
        <v>7.9</v>
      </c>
      <c r="G775" s="124">
        <v>58.2965</v>
      </c>
      <c r="H775" s="124">
        <v>6.447</v>
      </c>
      <c r="I775" s="124">
        <f t="shared" si="61"/>
        <v>72.6435</v>
      </c>
      <c r="J775" s="27">
        <v>24</v>
      </c>
      <c r="K775" s="27">
        <v>31</v>
      </c>
      <c r="L775" s="126">
        <f t="shared" si="58"/>
        <v>0.774193548387097</v>
      </c>
      <c r="M775" s="27">
        <v>93</v>
      </c>
      <c r="N775" s="27">
        <v>117</v>
      </c>
      <c r="O775" s="126">
        <f t="shared" si="60"/>
        <v>0.794871794871795</v>
      </c>
      <c r="P775" s="72"/>
    </row>
    <row r="776" s="106" customFormat="1" ht="16.5" spans="1:16">
      <c r="A776" s="115">
        <v>772</v>
      </c>
      <c r="B776" s="72" t="s">
        <v>1023</v>
      </c>
      <c r="C776" s="81" t="s">
        <v>1024</v>
      </c>
      <c r="D776" s="72">
        <v>2019</v>
      </c>
      <c r="E776" s="72" t="s">
        <v>882</v>
      </c>
      <c r="F776" s="124">
        <v>7.9</v>
      </c>
      <c r="G776" s="124">
        <v>58.33</v>
      </c>
      <c r="H776" s="124">
        <v>6.05</v>
      </c>
      <c r="I776" s="124">
        <f t="shared" si="61"/>
        <v>72.28</v>
      </c>
      <c r="J776" s="27">
        <v>26</v>
      </c>
      <c r="K776" s="27">
        <v>29</v>
      </c>
      <c r="L776" s="126">
        <f t="shared" si="58"/>
        <v>0.896551724137931</v>
      </c>
      <c r="M776" s="27">
        <v>94</v>
      </c>
      <c r="N776" s="27">
        <v>117</v>
      </c>
      <c r="O776" s="126">
        <f t="shared" si="60"/>
        <v>0.803418803418803</v>
      </c>
      <c r="P776" s="72"/>
    </row>
    <row r="777" s="106" customFormat="1" ht="16.5" spans="1:16">
      <c r="A777" s="115">
        <v>773</v>
      </c>
      <c r="B777" s="72">
        <v>2019011640</v>
      </c>
      <c r="C777" s="81" t="s">
        <v>1025</v>
      </c>
      <c r="D777" s="72">
        <v>2019</v>
      </c>
      <c r="E777" s="72" t="s">
        <v>886</v>
      </c>
      <c r="F777" s="124">
        <v>7.1</v>
      </c>
      <c r="G777" s="124">
        <v>59.5438</v>
      </c>
      <c r="H777" s="124">
        <v>5.508</v>
      </c>
      <c r="I777" s="124">
        <f t="shared" si="61"/>
        <v>72.1518</v>
      </c>
      <c r="J777" s="27">
        <v>25</v>
      </c>
      <c r="K777" s="27">
        <v>31</v>
      </c>
      <c r="L777" s="126">
        <f t="shared" si="58"/>
        <v>0.806451612903226</v>
      </c>
      <c r="M777" s="27">
        <v>95</v>
      </c>
      <c r="N777" s="27">
        <v>117</v>
      </c>
      <c r="O777" s="126">
        <f t="shared" si="60"/>
        <v>0.811965811965812</v>
      </c>
      <c r="P777" s="72"/>
    </row>
    <row r="778" s="106" customFormat="1" ht="16.5" spans="1:16">
      <c r="A778" s="115">
        <v>774</v>
      </c>
      <c r="B778" s="72">
        <v>2019011712</v>
      </c>
      <c r="C778" s="81" t="s">
        <v>1026</v>
      </c>
      <c r="D778" s="72">
        <v>2019</v>
      </c>
      <c r="E778" s="72" t="s">
        <v>890</v>
      </c>
      <c r="F778" s="124">
        <v>8.02</v>
      </c>
      <c r="G778" s="124">
        <v>56.71</v>
      </c>
      <c r="H778" s="124">
        <v>7.3</v>
      </c>
      <c r="I778" s="124">
        <f t="shared" si="61"/>
        <v>72.03</v>
      </c>
      <c r="J778" s="27">
        <v>22</v>
      </c>
      <c r="K778" s="27">
        <v>29</v>
      </c>
      <c r="L778" s="126">
        <f t="shared" si="58"/>
        <v>0.758620689655172</v>
      </c>
      <c r="M778" s="27">
        <v>96</v>
      </c>
      <c r="N778" s="27">
        <v>117</v>
      </c>
      <c r="O778" s="126">
        <f t="shared" si="60"/>
        <v>0.82051282051282</v>
      </c>
      <c r="P778" s="72"/>
    </row>
    <row r="779" s="106" customFormat="1" ht="16.5" spans="1:16">
      <c r="A779" s="115">
        <v>775</v>
      </c>
      <c r="B779" s="72">
        <v>2019011715</v>
      </c>
      <c r="C779" s="81" t="s">
        <v>1027</v>
      </c>
      <c r="D779" s="72">
        <v>2019</v>
      </c>
      <c r="E779" s="72" t="s">
        <v>890</v>
      </c>
      <c r="F779" s="124">
        <v>7.8</v>
      </c>
      <c r="G779" s="124">
        <v>58.9075</v>
      </c>
      <c r="H779" s="124">
        <v>5.25</v>
      </c>
      <c r="I779" s="124">
        <f t="shared" si="61"/>
        <v>71.9575</v>
      </c>
      <c r="J779" s="27">
        <v>23</v>
      </c>
      <c r="K779" s="27">
        <v>29</v>
      </c>
      <c r="L779" s="126">
        <f t="shared" si="58"/>
        <v>0.793103448275862</v>
      </c>
      <c r="M779" s="27">
        <v>97</v>
      </c>
      <c r="N779" s="27">
        <v>117</v>
      </c>
      <c r="O779" s="126">
        <f t="shared" si="60"/>
        <v>0.829059829059829</v>
      </c>
      <c r="P779" s="72"/>
    </row>
    <row r="780" s="106" customFormat="1" ht="16.5" spans="1:16">
      <c r="A780" s="115">
        <v>776</v>
      </c>
      <c r="B780" s="72" t="s">
        <v>1028</v>
      </c>
      <c r="C780" s="81" t="s">
        <v>1029</v>
      </c>
      <c r="D780" s="72">
        <v>2019</v>
      </c>
      <c r="E780" s="72" t="s">
        <v>882</v>
      </c>
      <c r="F780" s="124">
        <v>8.5</v>
      </c>
      <c r="G780" s="124">
        <v>57.02</v>
      </c>
      <c r="H780" s="124">
        <v>6.25</v>
      </c>
      <c r="I780" s="124">
        <f t="shared" si="61"/>
        <v>71.77</v>
      </c>
      <c r="J780" s="27">
        <v>27</v>
      </c>
      <c r="K780" s="27">
        <v>29</v>
      </c>
      <c r="L780" s="126">
        <f t="shared" si="58"/>
        <v>0.931034482758621</v>
      </c>
      <c r="M780" s="27">
        <v>98</v>
      </c>
      <c r="N780" s="27">
        <v>117</v>
      </c>
      <c r="O780" s="126">
        <f t="shared" si="60"/>
        <v>0.837606837606838</v>
      </c>
      <c r="P780" s="72"/>
    </row>
    <row r="781" s="106" customFormat="1" ht="16.5" spans="1:16">
      <c r="A781" s="115">
        <v>777</v>
      </c>
      <c r="B781" s="72" t="s">
        <v>1030</v>
      </c>
      <c r="C781" s="81" t="s">
        <v>1031</v>
      </c>
      <c r="D781" s="72">
        <v>2019</v>
      </c>
      <c r="E781" s="72" t="s">
        <v>882</v>
      </c>
      <c r="F781" s="124">
        <v>6.8</v>
      </c>
      <c r="G781" s="124">
        <v>58.27</v>
      </c>
      <c r="H781" s="124">
        <v>6.7</v>
      </c>
      <c r="I781" s="124">
        <f t="shared" si="61"/>
        <v>71.77</v>
      </c>
      <c r="J781" s="27">
        <v>27</v>
      </c>
      <c r="K781" s="27">
        <v>29</v>
      </c>
      <c r="L781" s="126">
        <f t="shared" si="58"/>
        <v>0.931034482758621</v>
      </c>
      <c r="M781" s="27">
        <v>98</v>
      </c>
      <c r="N781" s="27">
        <v>117</v>
      </c>
      <c r="O781" s="126">
        <f t="shared" si="60"/>
        <v>0.837606837606838</v>
      </c>
      <c r="P781" s="72"/>
    </row>
    <row r="782" s="106" customFormat="1" ht="16.5" spans="1:16">
      <c r="A782" s="115">
        <v>778</v>
      </c>
      <c r="B782" s="72">
        <v>2019011655</v>
      </c>
      <c r="C782" s="81" t="s">
        <v>1032</v>
      </c>
      <c r="D782" s="72">
        <v>2019</v>
      </c>
      <c r="E782" s="72" t="s">
        <v>886</v>
      </c>
      <c r="F782" s="124">
        <v>7.3</v>
      </c>
      <c r="G782" s="124">
        <v>57.63</v>
      </c>
      <c r="H782" s="124">
        <v>6.7</v>
      </c>
      <c r="I782" s="124">
        <f t="shared" si="61"/>
        <v>71.63</v>
      </c>
      <c r="J782" s="27">
        <v>26</v>
      </c>
      <c r="K782" s="27">
        <v>31</v>
      </c>
      <c r="L782" s="126">
        <f t="shared" si="58"/>
        <v>0.838709677419355</v>
      </c>
      <c r="M782" s="27">
        <v>100</v>
      </c>
      <c r="N782" s="27">
        <v>117</v>
      </c>
      <c r="O782" s="126">
        <f t="shared" si="60"/>
        <v>0.854700854700855</v>
      </c>
      <c r="P782" s="72"/>
    </row>
    <row r="783" s="106" customFormat="1" ht="16.5" spans="1:16">
      <c r="A783" s="115">
        <v>779</v>
      </c>
      <c r="B783" s="72" t="s">
        <v>1033</v>
      </c>
      <c r="C783" s="81" t="s">
        <v>1034</v>
      </c>
      <c r="D783" s="72">
        <v>2019</v>
      </c>
      <c r="E783" s="72" t="s">
        <v>879</v>
      </c>
      <c r="F783" s="124">
        <v>7.5</v>
      </c>
      <c r="G783" s="124">
        <v>57.3225</v>
      </c>
      <c r="H783" s="124">
        <v>6.675</v>
      </c>
      <c r="I783" s="124">
        <f t="shared" si="61"/>
        <v>71.4975</v>
      </c>
      <c r="J783" s="27">
        <v>24</v>
      </c>
      <c r="K783" s="27">
        <v>28</v>
      </c>
      <c r="L783" s="126">
        <f t="shared" si="58"/>
        <v>0.857142857142857</v>
      </c>
      <c r="M783" s="27">
        <v>101</v>
      </c>
      <c r="N783" s="27">
        <v>117</v>
      </c>
      <c r="O783" s="126">
        <f t="shared" si="60"/>
        <v>0.863247863247863</v>
      </c>
      <c r="P783" s="72"/>
    </row>
    <row r="784" s="106" customFormat="1" ht="16.5" spans="1:16">
      <c r="A784" s="115">
        <v>780</v>
      </c>
      <c r="B784" s="72">
        <v>2019011725</v>
      </c>
      <c r="C784" s="81" t="s">
        <v>1035</v>
      </c>
      <c r="D784" s="72">
        <v>2019</v>
      </c>
      <c r="E784" s="72" t="s">
        <v>890</v>
      </c>
      <c r="F784" s="124">
        <v>7.9</v>
      </c>
      <c r="G784" s="124">
        <v>57.95</v>
      </c>
      <c r="H784" s="124">
        <v>5.112</v>
      </c>
      <c r="I784" s="124">
        <f t="shared" si="61"/>
        <v>70.962</v>
      </c>
      <c r="J784" s="27">
        <v>24</v>
      </c>
      <c r="K784" s="27">
        <v>29</v>
      </c>
      <c r="L784" s="126">
        <f t="shared" si="58"/>
        <v>0.827586206896552</v>
      </c>
      <c r="M784" s="27">
        <v>102</v>
      </c>
      <c r="N784" s="27">
        <v>117</v>
      </c>
      <c r="O784" s="126">
        <f t="shared" si="60"/>
        <v>0.871794871794872</v>
      </c>
      <c r="P784" s="72"/>
    </row>
    <row r="785" s="106" customFormat="1" ht="16.5" spans="1:16">
      <c r="A785" s="115">
        <v>781</v>
      </c>
      <c r="B785" s="72" t="s">
        <v>1036</v>
      </c>
      <c r="C785" s="81" t="s">
        <v>1037</v>
      </c>
      <c r="D785" s="72">
        <v>2019</v>
      </c>
      <c r="E785" s="72" t="s">
        <v>879</v>
      </c>
      <c r="F785" s="124">
        <v>7.45</v>
      </c>
      <c r="G785" s="124">
        <v>58.155</v>
      </c>
      <c r="H785" s="124">
        <v>5.3</v>
      </c>
      <c r="I785" s="124">
        <f t="shared" si="61"/>
        <v>70.905</v>
      </c>
      <c r="J785" s="27">
        <v>25</v>
      </c>
      <c r="K785" s="27">
        <v>28</v>
      </c>
      <c r="L785" s="126">
        <f t="shared" si="58"/>
        <v>0.892857142857143</v>
      </c>
      <c r="M785" s="27">
        <v>103</v>
      </c>
      <c r="N785" s="27">
        <v>117</v>
      </c>
      <c r="O785" s="126">
        <f t="shared" si="60"/>
        <v>0.88034188034188</v>
      </c>
      <c r="P785" s="72"/>
    </row>
    <row r="786" s="106" customFormat="1" ht="16.5" spans="1:16">
      <c r="A786" s="115">
        <v>782</v>
      </c>
      <c r="B786" s="72" t="s">
        <v>1038</v>
      </c>
      <c r="C786" s="81" t="s">
        <v>1039</v>
      </c>
      <c r="D786" s="72">
        <v>2019</v>
      </c>
      <c r="E786" s="72" t="s">
        <v>879</v>
      </c>
      <c r="F786" s="124">
        <v>7.45</v>
      </c>
      <c r="G786" s="124">
        <v>55.99</v>
      </c>
      <c r="H786" s="124">
        <v>7.391</v>
      </c>
      <c r="I786" s="124">
        <f t="shared" si="61"/>
        <v>70.831</v>
      </c>
      <c r="J786" s="27">
        <v>26</v>
      </c>
      <c r="K786" s="27">
        <v>28</v>
      </c>
      <c r="L786" s="126">
        <f t="shared" si="58"/>
        <v>0.928571428571429</v>
      </c>
      <c r="M786" s="27">
        <v>104</v>
      </c>
      <c r="N786" s="27">
        <v>117</v>
      </c>
      <c r="O786" s="126">
        <f t="shared" si="60"/>
        <v>0.888888888888889</v>
      </c>
      <c r="P786" s="72"/>
    </row>
    <row r="787" s="106" customFormat="1" ht="16.5" spans="1:16">
      <c r="A787" s="115">
        <v>783</v>
      </c>
      <c r="B787" s="72">
        <v>2019011716</v>
      </c>
      <c r="C787" s="81" t="s">
        <v>1040</v>
      </c>
      <c r="D787" s="72">
        <v>2019</v>
      </c>
      <c r="E787" s="72" t="s">
        <v>890</v>
      </c>
      <c r="F787" s="124">
        <v>9.5</v>
      </c>
      <c r="G787" s="124">
        <v>56.545</v>
      </c>
      <c r="H787" s="124">
        <v>4.736</v>
      </c>
      <c r="I787" s="124">
        <f t="shared" si="61"/>
        <v>70.781</v>
      </c>
      <c r="J787" s="27">
        <v>25</v>
      </c>
      <c r="K787" s="27">
        <v>29</v>
      </c>
      <c r="L787" s="126">
        <f t="shared" si="58"/>
        <v>0.862068965517241</v>
      </c>
      <c r="M787" s="27">
        <v>105</v>
      </c>
      <c r="N787" s="27">
        <v>117</v>
      </c>
      <c r="O787" s="126">
        <f t="shared" si="60"/>
        <v>0.897435897435897</v>
      </c>
      <c r="P787" s="72"/>
    </row>
    <row r="788" s="106" customFormat="1" ht="16.5" spans="1:16">
      <c r="A788" s="115">
        <v>784</v>
      </c>
      <c r="B788" s="72" t="s">
        <v>1041</v>
      </c>
      <c r="C788" s="81" t="s">
        <v>1042</v>
      </c>
      <c r="D788" s="72">
        <v>2019</v>
      </c>
      <c r="E788" s="72" t="s">
        <v>882</v>
      </c>
      <c r="F788" s="124">
        <v>7.5</v>
      </c>
      <c r="G788" s="124">
        <v>57.86</v>
      </c>
      <c r="H788" s="124">
        <v>5.06</v>
      </c>
      <c r="I788" s="124">
        <f t="shared" si="61"/>
        <v>70.42</v>
      </c>
      <c r="J788" s="27">
        <v>29</v>
      </c>
      <c r="K788" s="27">
        <v>29</v>
      </c>
      <c r="L788" s="126">
        <f t="shared" si="58"/>
        <v>1</v>
      </c>
      <c r="M788" s="27">
        <v>106</v>
      </c>
      <c r="N788" s="27">
        <v>117</v>
      </c>
      <c r="O788" s="126">
        <f t="shared" si="60"/>
        <v>0.905982905982906</v>
      </c>
      <c r="P788" s="72"/>
    </row>
    <row r="789" s="106" customFormat="1" ht="16.5" spans="1:16">
      <c r="A789" s="115">
        <v>785</v>
      </c>
      <c r="B789" s="72">
        <v>2019011642</v>
      </c>
      <c r="C789" s="81" t="s">
        <v>1043</v>
      </c>
      <c r="D789" s="72">
        <v>2019</v>
      </c>
      <c r="E789" s="72" t="s">
        <v>886</v>
      </c>
      <c r="F789" s="124">
        <v>7.7</v>
      </c>
      <c r="G789" s="124">
        <v>56.51</v>
      </c>
      <c r="H789" s="124">
        <v>5.22</v>
      </c>
      <c r="I789" s="124">
        <f t="shared" ref="I789:I804" si="62">F789+G789+H789</f>
        <v>69.43</v>
      </c>
      <c r="J789" s="27">
        <v>27</v>
      </c>
      <c r="K789" s="27">
        <v>31</v>
      </c>
      <c r="L789" s="126">
        <f t="shared" si="58"/>
        <v>0.870967741935484</v>
      </c>
      <c r="M789" s="27">
        <v>107</v>
      </c>
      <c r="N789" s="27">
        <v>117</v>
      </c>
      <c r="O789" s="126">
        <f t="shared" si="60"/>
        <v>0.914529914529915</v>
      </c>
      <c r="P789" s="72"/>
    </row>
    <row r="790" s="106" customFormat="1" ht="16.5" spans="1:16">
      <c r="A790" s="115">
        <v>786</v>
      </c>
      <c r="B790" s="72">
        <v>2019011699</v>
      </c>
      <c r="C790" s="81" t="s">
        <v>1044</v>
      </c>
      <c r="D790" s="72">
        <v>2019</v>
      </c>
      <c r="E790" s="72" t="s">
        <v>890</v>
      </c>
      <c r="F790" s="124">
        <v>7.7</v>
      </c>
      <c r="G790" s="124">
        <v>55.41</v>
      </c>
      <c r="H790" s="124">
        <v>6.16</v>
      </c>
      <c r="I790" s="124">
        <f t="shared" si="62"/>
        <v>69.27</v>
      </c>
      <c r="J790" s="27">
        <v>26</v>
      </c>
      <c r="K790" s="27">
        <v>29</v>
      </c>
      <c r="L790" s="126">
        <f t="shared" si="58"/>
        <v>0.896551724137931</v>
      </c>
      <c r="M790" s="27">
        <v>108</v>
      </c>
      <c r="N790" s="27">
        <v>117</v>
      </c>
      <c r="O790" s="126">
        <f t="shared" si="60"/>
        <v>0.923076923076923</v>
      </c>
      <c r="P790" s="72"/>
    </row>
    <row r="791" s="106" customFormat="1" ht="16.5" spans="1:16">
      <c r="A791" s="115">
        <v>787</v>
      </c>
      <c r="B791" s="72">
        <v>2019011722</v>
      </c>
      <c r="C791" s="81" t="s">
        <v>1045</v>
      </c>
      <c r="D791" s="72">
        <v>2019</v>
      </c>
      <c r="E791" s="72" t="s">
        <v>890</v>
      </c>
      <c r="F791" s="124">
        <v>7.9</v>
      </c>
      <c r="G791" s="124">
        <v>54.97</v>
      </c>
      <c r="H791" s="124">
        <v>6.158</v>
      </c>
      <c r="I791" s="124">
        <f t="shared" si="62"/>
        <v>69.028</v>
      </c>
      <c r="J791" s="27">
        <v>27</v>
      </c>
      <c r="K791" s="27">
        <v>29</v>
      </c>
      <c r="L791" s="126">
        <f t="shared" si="58"/>
        <v>0.931034482758621</v>
      </c>
      <c r="M791" s="27">
        <v>109</v>
      </c>
      <c r="N791" s="27">
        <v>117</v>
      </c>
      <c r="O791" s="126">
        <f t="shared" si="60"/>
        <v>0.931623931623932</v>
      </c>
      <c r="P791" s="72"/>
    </row>
    <row r="792" s="106" customFormat="1" ht="16.5" spans="1:16">
      <c r="A792" s="115">
        <v>788</v>
      </c>
      <c r="B792" s="72" t="s">
        <v>1046</v>
      </c>
      <c r="C792" s="81" t="s">
        <v>1047</v>
      </c>
      <c r="D792" s="72">
        <v>2019</v>
      </c>
      <c r="E792" s="72" t="s">
        <v>879</v>
      </c>
      <c r="F792" s="124">
        <v>8.3</v>
      </c>
      <c r="G792" s="124">
        <v>55.71</v>
      </c>
      <c r="H792" s="124">
        <v>4.99</v>
      </c>
      <c r="I792" s="124">
        <f t="shared" si="62"/>
        <v>69</v>
      </c>
      <c r="J792" s="27">
        <v>27</v>
      </c>
      <c r="K792" s="27">
        <v>28</v>
      </c>
      <c r="L792" s="126">
        <f t="shared" si="58"/>
        <v>0.964285714285714</v>
      </c>
      <c r="M792" s="27">
        <v>110</v>
      </c>
      <c r="N792" s="27">
        <v>117</v>
      </c>
      <c r="O792" s="126">
        <f t="shared" si="60"/>
        <v>0.94017094017094</v>
      </c>
      <c r="P792" s="72"/>
    </row>
    <row r="793" s="106" customFormat="1" ht="16.5" spans="1:16">
      <c r="A793" s="115">
        <v>789</v>
      </c>
      <c r="B793" s="72">
        <v>2019011726</v>
      </c>
      <c r="C793" s="81" t="s">
        <v>1048</v>
      </c>
      <c r="D793" s="72">
        <v>2019</v>
      </c>
      <c r="E793" s="72" t="s">
        <v>890</v>
      </c>
      <c r="F793" s="124">
        <v>7.35</v>
      </c>
      <c r="G793" s="124">
        <v>55.77</v>
      </c>
      <c r="H793" s="124">
        <v>4.54</v>
      </c>
      <c r="I793" s="124">
        <f t="shared" si="62"/>
        <v>67.66</v>
      </c>
      <c r="J793" s="27">
        <v>28</v>
      </c>
      <c r="K793" s="27">
        <v>29</v>
      </c>
      <c r="L793" s="126">
        <f t="shared" si="58"/>
        <v>0.96551724137931</v>
      </c>
      <c r="M793" s="27">
        <v>111</v>
      </c>
      <c r="N793" s="27">
        <v>117</v>
      </c>
      <c r="O793" s="126">
        <f t="shared" si="60"/>
        <v>0.948717948717949</v>
      </c>
      <c r="P793" s="72"/>
    </row>
    <row r="794" s="106" customFormat="1" ht="16.5" spans="1:16">
      <c r="A794" s="115">
        <v>790</v>
      </c>
      <c r="B794" s="72">
        <v>2019011659</v>
      </c>
      <c r="C794" s="81" t="s">
        <v>1049</v>
      </c>
      <c r="D794" s="72">
        <v>2019</v>
      </c>
      <c r="E794" s="72" t="s">
        <v>886</v>
      </c>
      <c r="F794" s="124">
        <v>7.1</v>
      </c>
      <c r="G794" s="124">
        <v>55.2</v>
      </c>
      <c r="H794" s="124">
        <v>4.2</v>
      </c>
      <c r="I794" s="124">
        <f t="shared" si="62"/>
        <v>66.5</v>
      </c>
      <c r="J794" s="27">
        <v>28</v>
      </c>
      <c r="K794" s="27">
        <v>31</v>
      </c>
      <c r="L794" s="126">
        <f t="shared" si="58"/>
        <v>0.903225806451613</v>
      </c>
      <c r="M794" s="27">
        <v>112</v>
      </c>
      <c r="N794" s="27">
        <v>117</v>
      </c>
      <c r="O794" s="126">
        <f t="shared" si="60"/>
        <v>0.957264957264957</v>
      </c>
      <c r="P794" s="72"/>
    </row>
    <row r="795" s="106" customFormat="1" ht="16.5" spans="1:16">
      <c r="A795" s="115">
        <v>791</v>
      </c>
      <c r="B795" s="72">
        <v>2019011652</v>
      </c>
      <c r="C795" s="81" t="s">
        <v>1050</v>
      </c>
      <c r="D795" s="72">
        <v>2019</v>
      </c>
      <c r="E795" s="72" t="s">
        <v>886</v>
      </c>
      <c r="F795" s="124">
        <v>7.8</v>
      </c>
      <c r="G795" s="124">
        <v>52.2606</v>
      </c>
      <c r="H795" s="124">
        <v>4.85</v>
      </c>
      <c r="I795" s="124">
        <f t="shared" si="62"/>
        <v>64.9106</v>
      </c>
      <c r="J795" s="27">
        <v>29</v>
      </c>
      <c r="K795" s="27">
        <v>31</v>
      </c>
      <c r="L795" s="126">
        <f t="shared" si="58"/>
        <v>0.935483870967742</v>
      </c>
      <c r="M795" s="27">
        <v>113</v>
      </c>
      <c r="N795" s="27">
        <v>117</v>
      </c>
      <c r="O795" s="126">
        <f t="shared" si="60"/>
        <v>0.965811965811966</v>
      </c>
      <c r="P795" s="72"/>
    </row>
    <row r="796" s="106" customFormat="1" ht="16.5" spans="1:16">
      <c r="A796" s="115">
        <v>792</v>
      </c>
      <c r="B796" s="72">
        <v>2019011720</v>
      </c>
      <c r="C796" s="81" t="s">
        <v>1051</v>
      </c>
      <c r="D796" s="72">
        <v>2019</v>
      </c>
      <c r="E796" s="72" t="s">
        <v>890</v>
      </c>
      <c r="F796" s="124">
        <v>8.1</v>
      </c>
      <c r="G796" s="124">
        <v>49.82</v>
      </c>
      <c r="H796" s="124">
        <v>6.594</v>
      </c>
      <c r="I796" s="124">
        <f t="shared" si="62"/>
        <v>64.514</v>
      </c>
      <c r="J796" s="27">
        <v>29</v>
      </c>
      <c r="K796" s="27">
        <v>29</v>
      </c>
      <c r="L796" s="126">
        <f t="shared" si="58"/>
        <v>1</v>
      </c>
      <c r="M796" s="27">
        <v>114</v>
      </c>
      <c r="N796" s="27">
        <v>117</v>
      </c>
      <c r="O796" s="126">
        <f t="shared" si="60"/>
        <v>0.974358974358974</v>
      </c>
      <c r="P796" s="72"/>
    </row>
    <row r="797" s="106" customFormat="1" ht="16.5" spans="1:16">
      <c r="A797" s="115">
        <v>793</v>
      </c>
      <c r="B797" s="72" t="s">
        <v>1052</v>
      </c>
      <c r="C797" s="81" t="s">
        <v>1053</v>
      </c>
      <c r="D797" s="72">
        <v>2019</v>
      </c>
      <c r="E797" s="72" t="s">
        <v>879</v>
      </c>
      <c r="F797" s="124">
        <v>7.85</v>
      </c>
      <c r="G797" s="124">
        <v>46.67</v>
      </c>
      <c r="H797" s="124">
        <v>6.07</v>
      </c>
      <c r="I797" s="124">
        <f t="shared" si="62"/>
        <v>60.59</v>
      </c>
      <c r="J797" s="27">
        <v>28</v>
      </c>
      <c r="K797" s="27">
        <v>28</v>
      </c>
      <c r="L797" s="126">
        <f t="shared" si="58"/>
        <v>1</v>
      </c>
      <c r="M797" s="27">
        <v>115</v>
      </c>
      <c r="N797" s="27">
        <v>117</v>
      </c>
      <c r="O797" s="126">
        <f t="shared" si="60"/>
        <v>0.982905982905983</v>
      </c>
      <c r="P797" s="72"/>
    </row>
    <row r="798" s="106" customFormat="1" ht="16.5" spans="1:16">
      <c r="A798" s="115">
        <v>794</v>
      </c>
      <c r="B798" s="72">
        <v>2019011650</v>
      </c>
      <c r="C798" s="81" t="s">
        <v>1054</v>
      </c>
      <c r="D798" s="72">
        <v>2019</v>
      </c>
      <c r="E798" s="72" t="s">
        <v>886</v>
      </c>
      <c r="F798" s="124">
        <v>7.3</v>
      </c>
      <c r="G798" s="124">
        <v>44.32</v>
      </c>
      <c r="H798" s="124">
        <v>4.1</v>
      </c>
      <c r="I798" s="124">
        <f t="shared" si="62"/>
        <v>55.72</v>
      </c>
      <c r="J798" s="27">
        <v>30</v>
      </c>
      <c r="K798" s="27">
        <v>31</v>
      </c>
      <c r="L798" s="126">
        <f t="shared" si="58"/>
        <v>0.967741935483871</v>
      </c>
      <c r="M798" s="27">
        <v>116</v>
      </c>
      <c r="N798" s="27">
        <v>117</v>
      </c>
      <c r="O798" s="126">
        <f t="shared" si="60"/>
        <v>0.991452991452991</v>
      </c>
      <c r="P798" s="72"/>
    </row>
    <row r="799" s="106" customFormat="1" ht="16.5" spans="1:16">
      <c r="A799" s="115">
        <v>795</v>
      </c>
      <c r="B799" s="72">
        <v>2018011839</v>
      </c>
      <c r="C799" s="81" t="s">
        <v>1055</v>
      </c>
      <c r="D799" s="72">
        <v>2019</v>
      </c>
      <c r="E799" s="72" t="s">
        <v>886</v>
      </c>
      <c r="F799" s="124">
        <v>7</v>
      </c>
      <c r="G799" s="124">
        <v>27.375</v>
      </c>
      <c r="H799" s="124">
        <v>3</v>
      </c>
      <c r="I799" s="124">
        <f t="shared" si="62"/>
        <v>37.375</v>
      </c>
      <c r="J799" s="27">
        <v>31</v>
      </c>
      <c r="K799" s="27">
        <v>31</v>
      </c>
      <c r="L799" s="126">
        <f t="shared" ref="L799:L862" si="63">IFERROR(J799/K799,"")</f>
        <v>1</v>
      </c>
      <c r="M799" s="27">
        <v>117</v>
      </c>
      <c r="N799" s="27">
        <v>117</v>
      </c>
      <c r="O799" s="126">
        <f t="shared" si="60"/>
        <v>1</v>
      </c>
      <c r="P799" s="72"/>
    </row>
    <row r="800" s="106" customFormat="1" ht="16.5" spans="1:16">
      <c r="A800" s="115">
        <v>796</v>
      </c>
      <c r="B800" s="72">
        <v>2019011832</v>
      </c>
      <c r="C800" s="81" t="s">
        <v>1056</v>
      </c>
      <c r="D800" s="72">
        <v>2019</v>
      </c>
      <c r="E800" s="72" t="s">
        <v>1057</v>
      </c>
      <c r="F800" s="124">
        <v>7.8</v>
      </c>
      <c r="G800" s="124">
        <v>71.443</v>
      </c>
      <c r="H800" s="124">
        <v>7.565</v>
      </c>
      <c r="I800" s="124">
        <f t="shared" si="62"/>
        <v>86.808</v>
      </c>
      <c r="J800" s="27">
        <v>1</v>
      </c>
      <c r="K800" s="27">
        <v>22</v>
      </c>
      <c r="L800" s="126">
        <f t="shared" si="63"/>
        <v>0.0454545454545455</v>
      </c>
      <c r="M800" s="27">
        <v>1</v>
      </c>
      <c r="N800" s="27">
        <v>72</v>
      </c>
      <c r="O800" s="126">
        <f t="shared" si="60"/>
        <v>0.0138888888888889</v>
      </c>
      <c r="P800" s="72"/>
    </row>
    <row r="801" s="106" customFormat="1" ht="16.5" spans="1:16">
      <c r="A801" s="115">
        <v>797</v>
      </c>
      <c r="B801" s="72">
        <v>2019011805</v>
      </c>
      <c r="C801" s="81" t="s">
        <v>1058</v>
      </c>
      <c r="D801" s="72">
        <v>2019</v>
      </c>
      <c r="E801" s="72" t="s">
        <v>1059</v>
      </c>
      <c r="F801" s="124">
        <v>8.1</v>
      </c>
      <c r="G801" s="124">
        <v>72.1225</v>
      </c>
      <c r="H801" s="124">
        <v>6.034</v>
      </c>
      <c r="I801" s="124">
        <f t="shared" si="62"/>
        <v>86.2565</v>
      </c>
      <c r="J801" s="27">
        <v>1</v>
      </c>
      <c r="K801" s="27">
        <v>26</v>
      </c>
      <c r="L801" s="126">
        <f t="shared" si="63"/>
        <v>0.0384615384615385</v>
      </c>
      <c r="M801" s="27">
        <v>2</v>
      </c>
      <c r="N801" s="27">
        <v>72</v>
      </c>
      <c r="O801" s="126">
        <f t="shared" si="60"/>
        <v>0.0277777777777778</v>
      </c>
      <c r="P801" s="72"/>
    </row>
    <row r="802" s="106" customFormat="1" ht="16.5" spans="1:16">
      <c r="A802" s="115">
        <v>798</v>
      </c>
      <c r="B802" s="72">
        <v>2019011819</v>
      </c>
      <c r="C802" s="81" t="s">
        <v>1060</v>
      </c>
      <c r="D802" s="72">
        <v>2019</v>
      </c>
      <c r="E802" s="72" t="s">
        <v>1059</v>
      </c>
      <c r="F802" s="124">
        <v>7.85</v>
      </c>
      <c r="G802" s="124">
        <v>69.13</v>
      </c>
      <c r="H802" s="124">
        <v>7.365</v>
      </c>
      <c r="I802" s="124">
        <f t="shared" si="62"/>
        <v>84.345</v>
      </c>
      <c r="J802" s="27">
        <v>2</v>
      </c>
      <c r="K802" s="27">
        <v>26</v>
      </c>
      <c r="L802" s="126">
        <f t="shared" si="63"/>
        <v>0.0769230769230769</v>
      </c>
      <c r="M802" s="27">
        <v>3</v>
      </c>
      <c r="N802" s="27">
        <v>72</v>
      </c>
      <c r="O802" s="126">
        <f t="shared" si="60"/>
        <v>0.0416666666666667</v>
      </c>
      <c r="P802" s="72"/>
    </row>
    <row r="803" s="106" customFormat="1" ht="16.5" spans="1:16">
      <c r="A803" s="115">
        <v>799</v>
      </c>
      <c r="B803" s="72">
        <v>2019011836</v>
      </c>
      <c r="C803" s="81" t="s">
        <v>1061</v>
      </c>
      <c r="D803" s="72">
        <v>2019</v>
      </c>
      <c r="E803" s="72" t="s">
        <v>1057</v>
      </c>
      <c r="F803" s="124">
        <v>8.4</v>
      </c>
      <c r="G803" s="124">
        <v>68.36</v>
      </c>
      <c r="H803" s="124">
        <v>7.44</v>
      </c>
      <c r="I803" s="124">
        <f t="shared" si="62"/>
        <v>84.2</v>
      </c>
      <c r="J803" s="27">
        <v>2</v>
      </c>
      <c r="K803" s="27">
        <v>22</v>
      </c>
      <c r="L803" s="126">
        <f t="shared" si="63"/>
        <v>0.0909090909090909</v>
      </c>
      <c r="M803" s="27">
        <v>4</v>
      </c>
      <c r="N803" s="27">
        <v>72</v>
      </c>
      <c r="O803" s="126">
        <f t="shared" si="60"/>
        <v>0.0555555555555556</v>
      </c>
      <c r="P803" s="72"/>
    </row>
    <row r="804" s="106" customFormat="1" ht="16.5" spans="1:16">
      <c r="A804" s="115">
        <v>800</v>
      </c>
      <c r="B804" s="72">
        <v>2019011872</v>
      </c>
      <c r="C804" s="81" t="s">
        <v>1062</v>
      </c>
      <c r="D804" s="72">
        <v>2019</v>
      </c>
      <c r="E804" s="72" t="s">
        <v>1063</v>
      </c>
      <c r="F804" s="124">
        <v>8.6</v>
      </c>
      <c r="G804" s="124">
        <v>70.795</v>
      </c>
      <c r="H804" s="124">
        <v>4.404</v>
      </c>
      <c r="I804" s="124">
        <f t="shared" si="62"/>
        <v>83.799</v>
      </c>
      <c r="J804" s="27">
        <v>1</v>
      </c>
      <c r="K804" s="27">
        <v>24</v>
      </c>
      <c r="L804" s="126">
        <f t="shared" si="63"/>
        <v>0.0416666666666667</v>
      </c>
      <c r="M804" s="27">
        <v>5</v>
      </c>
      <c r="N804" s="27">
        <v>72</v>
      </c>
      <c r="O804" s="126">
        <f t="shared" si="60"/>
        <v>0.0694444444444444</v>
      </c>
      <c r="P804" s="72"/>
    </row>
    <row r="805" s="106" customFormat="1" ht="16.5" spans="1:16">
      <c r="A805" s="115">
        <v>801</v>
      </c>
      <c r="B805" s="72">
        <v>2019011811</v>
      </c>
      <c r="C805" s="81" t="s">
        <v>1064</v>
      </c>
      <c r="D805" s="72">
        <v>2019</v>
      </c>
      <c r="E805" s="72" t="s">
        <v>1059</v>
      </c>
      <c r="F805" s="124">
        <v>7.6</v>
      </c>
      <c r="G805" s="124">
        <v>71.599</v>
      </c>
      <c r="H805" s="124">
        <v>4.515</v>
      </c>
      <c r="I805" s="124">
        <f t="shared" ref="I805:I822" si="64">F805+G805+H805</f>
        <v>83.714</v>
      </c>
      <c r="J805" s="27">
        <v>3</v>
      </c>
      <c r="K805" s="27">
        <v>26</v>
      </c>
      <c r="L805" s="126">
        <f t="shared" si="63"/>
        <v>0.115384615384615</v>
      </c>
      <c r="M805" s="27">
        <v>6</v>
      </c>
      <c r="N805" s="27">
        <v>72</v>
      </c>
      <c r="O805" s="126">
        <f t="shared" si="60"/>
        <v>0.0833333333333333</v>
      </c>
      <c r="P805" s="72"/>
    </row>
    <row r="806" s="106" customFormat="1" ht="16.5" spans="1:16">
      <c r="A806" s="115">
        <v>802</v>
      </c>
      <c r="B806" s="72">
        <v>2019011847</v>
      </c>
      <c r="C806" s="81" t="s">
        <v>1065</v>
      </c>
      <c r="D806" s="72">
        <v>2019</v>
      </c>
      <c r="E806" s="72" t="s">
        <v>1057</v>
      </c>
      <c r="F806" s="124">
        <v>8.32</v>
      </c>
      <c r="G806" s="124">
        <v>67.8455</v>
      </c>
      <c r="H806" s="124">
        <v>6.888</v>
      </c>
      <c r="I806" s="124">
        <f t="shared" si="64"/>
        <v>83.0535</v>
      </c>
      <c r="J806" s="27">
        <v>3</v>
      </c>
      <c r="K806" s="27">
        <v>22</v>
      </c>
      <c r="L806" s="126">
        <f t="shared" si="63"/>
        <v>0.136363636363636</v>
      </c>
      <c r="M806" s="27">
        <v>7</v>
      </c>
      <c r="N806" s="27">
        <v>72</v>
      </c>
      <c r="O806" s="126">
        <f t="shared" si="60"/>
        <v>0.0972222222222222</v>
      </c>
      <c r="P806" s="72"/>
    </row>
    <row r="807" s="106" customFormat="1" ht="16.5" spans="1:16">
      <c r="A807" s="115">
        <v>803</v>
      </c>
      <c r="B807" s="72">
        <v>2019011850</v>
      </c>
      <c r="C807" s="81" t="s">
        <v>1066</v>
      </c>
      <c r="D807" s="72">
        <v>2019</v>
      </c>
      <c r="E807" s="72" t="s">
        <v>1057</v>
      </c>
      <c r="F807" s="124">
        <v>7.8</v>
      </c>
      <c r="G807" s="124">
        <v>68.464</v>
      </c>
      <c r="H807" s="124">
        <v>6.6015</v>
      </c>
      <c r="I807" s="124">
        <f t="shared" si="64"/>
        <v>82.8655</v>
      </c>
      <c r="J807" s="27">
        <v>4</v>
      </c>
      <c r="K807" s="27">
        <v>22</v>
      </c>
      <c r="L807" s="126">
        <f t="shared" si="63"/>
        <v>0.181818181818182</v>
      </c>
      <c r="M807" s="27">
        <v>8</v>
      </c>
      <c r="N807" s="27">
        <v>72</v>
      </c>
      <c r="O807" s="126">
        <f t="shared" si="60"/>
        <v>0.111111111111111</v>
      </c>
      <c r="P807" s="72"/>
    </row>
    <row r="808" s="106" customFormat="1" ht="16.5" spans="1:16">
      <c r="A808" s="115">
        <v>804</v>
      </c>
      <c r="B808" s="72">
        <v>2019011828</v>
      </c>
      <c r="C808" s="81" t="s">
        <v>1067</v>
      </c>
      <c r="D808" s="72">
        <v>2019</v>
      </c>
      <c r="E808" s="72" t="s">
        <v>1057</v>
      </c>
      <c r="F808" s="124">
        <v>8</v>
      </c>
      <c r="G808" s="124">
        <v>66.9675</v>
      </c>
      <c r="H808" s="124">
        <v>7.463</v>
      </c>
      <c r="I808" s="124">
        <f t="shared" si="64"/>
        <v>82.4305</v>
      </c>
      <c r="J808" s="27">
        <v>5</v>
      </c>
      <c r="K808" s="27">
        <v>22</v>
      </c>
      <c r="L808" s="126">
        <f t="shared" si="63"/>
        <v>0.227272727272727</v>
      </c>
      <c r="M808" s="27">
        <v>9</v>
      </c>
      <c r="N808" s="27">
        <v>72</v>
      </c>
      <c r="O808" s="126">
        <f t="shared" si="60"/>
        <v>0.125</v>
      </c>
      <c r="P808" s="72"/>
    </row>
    <row r="809" s="106" customFormat="1" ht="16.5" spans="1:16">
      <c r="A809" s="115">
        <v>805</v>
      </c>
      <c r="B809" s="72">
        <v>2019011807</v>
      </c>
      <c r="C809" s="81" t="s">
        <v>1068</v>
      </c>
      <c r="D809" s="72">
        <v>2019</v>
      </c>
      <c r="E809" s="72" t="s">
        <v>1059</v>
      </c>
      <c r="F809" s="124">
        <v>7.4</v>
      </c>
      <c r="G809" s="124">
        <v>68.7</v>
      </c>
      <c r="H809" s="124">
        <v>6.27</v>
      </c>
      <c r="I809" s="124">
        <f t="shared" si="64"/>
        <v>82.37</v>
      </c>
      <c r="J809" s="27">
        <v>4</v>
      </c>
      <c r="K809" s="27">
        <v>26</v>
      </c>
      <c r="L809" s="126">
        <f t="shared" si="63"/>
        <v>0.153846153846154</v>
      </c>
      <c r="M809" s="27">
        <v>10</v>
      </c>
      <c r="N809" s="27">
        <v>72</v>
      </c>
      <c r="O809" s="126">
        <f t="shared" si="60"/>
        <v>0.138888888888889</v>
      </c>
      <c r="P809" s="72"/>
    </row>
    <row r="810" s="106" customFormat="1" ht="16.5" spans="1:16">
      <c r="A810" s="115">
        <v>806</v>
      </c>
      <c r="B810" s="72">
        <v>2019011824</v>
      </c>
      <c r="C810" s="81" t="s">
        <v>1069</v>
      </c>
      <c r="D810" s="72">
        <v>2019</v>
      </c>
      <c r="E810" s="72" t="s">
        <v>1059</v>
      </c>
      <c r="F810" s="124">
        <v>7.85</v>
      </c>
      <c r="G810" s="124">
        <v>67.65</v>
      </c>
      <c r="H810" s="124">
        <v>6.85</v>
      </c>
      <c r="I810" s="124">
        <f t="shared" si="64"/>
        <v>82.35</v>
      </c>
      <c r="J810" s="27">
        <v>5</v>
      </c>
      <c r="K810" s="27">
        <v>26</v>
      </c>
      <c r="L810" s="126">
        <f t="shared" si="63"/>
        <v>0.192307692307692</v>
      </c>
      <c r="M810" s="27">
        <v>11</v>
      </c>
      <c r="N810" s="27">
        <v>72</v>
      </c>
      <c r="O810" s="126">
        <f t="shared" si="60"/>
        <v>0.152777777777778</v>
      </c>
      <c r="P810" s="72"/>
    </row>
    <row r="811" s="106" customFormat="1" ht="16.5" spans="1:16">
      <c r="A811" s="115">
        <v>807</v>
      </c>
      <c r="B811" s="72">
        <v>2019011809</v>
      </c>
      <c r="C811" s="81" t="s">
        <v>1070</v>
      </c>
      <c r="D811" s="72">
        <v>2019</v>
      </c>
      <c r="E811" s="72" t="s">
        <v>1059</v>
      </c>
      <c r="F811" s="124">
        <v>7.8</v>
      </c>
      <c r="G811" s="124">
        <v>66.85</v>
      </c>
      <c r="H811" s="124">
        <v>7.538</v>
      </c>
      <c r="I811" s="124">
        <f t="shared" si="64"/>
        <v>82.188</v>
      </c>
      <c r="J811" s="27">
        <v>6</v>
      </c>
      <c r="K811" s="27">
        <v>26</v>
      </c>
      <c r="L811" s="126">
        <f t="shared" si="63"/>
        <v>0.230769230769231</v>
      </c>
      <c r="M811" s="27">
        <v>12</v>
      </c>
      <c r="N811" s="27">
        <v>72</v>
      </c>
      <c r="O811" s="126">
        <f t="shared" si="60"/>
        <v>0.166666666666667</v>
      </c>
      <c r="P811" s="72"/>
    </row>
    <row r="812" s="106" customFormat="1" ht="16.5" spans="1:16">
      <c r="A812" s="115">
        <v>808</v>
      </c>
      <c r="B812" s="72" t="s">
        <v>1071</v>
      </c>
      <c r="C812" s="81" t="s">
        <v>1072</v>
      </c>
      <c r="D812" s="72">
        <v>2019</v>
      </c>
      <c r="E812" s="72" t="s">
        <v>1057</v>
      </c>
      <c r="F812" s="124">
        <v>8.3</v>
      </c>
      <c r="G812" s="124">
        <v>66.126</v>
      </c>
      <c r="H812" s="124">
        <v>7.568</v>
      </c>
      <c r="I812" s="124">
        <f t="shared" si="64"/>
        <v>81.994</v>
      </c>
      <c r="J812" s="27">
        <v>6</v>
      </c>
      <c r="K812" s="27">
        <v>22</v>
      </c>
      <c r="L812" s="126">
        <f t="shared" si="63"/>
        <v>0.272727272727273</v>
      </c>
      <c r="M812" s="27">
        <v>13</v>
      </c>
      <c r="N812" s="27">
        <v>72</v>
      </c>
      <c r="O812" s="126">
        <f t="shared" si="60"/>
        <v>0.180555555555556</v>
      </c>
      <c r="P812" s="72"/>
    </row>
    <row r="813" s="106" customFormat="1" ht="16.5" spans="1:16">
      <c r="A813" s="115">
        <v>809</v>
      </c>
      <c r="B813" s="72">
        <v>2019011827</v>
      </c>
      <c r="C813" s="81" t="s">
        <v>1073</v>
      </c>
      <c r="D813" s="72">
        <v>2019</v>
      </c>
      <c r="E813" s="72" t="s">
        <v>1057</v>
      </c>
      <c r="F813" s="124">
        <v>7.54</v>
      </c>
      <c r="G813" s="124">
        <v>66.69</v>
      </c>
      <c r="H813" s="124">
        <v>7.39</v>
      </c>
      <c r="I813" s="124">
        <f t="shared" si="64"/>
        <v>81.62</v>
      </c>
      <c r="J813" s="27">
        <v>7</v>
      </c>
      <c r="K813" s="27">
        <v>22</v>
      </c>
      <c r="L813" s="126">
        <f t="shared" si="63"/>
        <v>0.318181818181818</v>
      </c>
      <c r="M813" s="27">
        <v>14</v>
      </c>
      <c r="N813" s="27">
        <v>72</v>
      </c>
      <c r="O813" s="126">
        <f t="shared" si="60"/>
        <v>0.194444444444444</v>
      </c>
      <c r="P813" s="72"/>
    </row>
    <row r="814" s="106" customFormat="1" ht="16.5" spans="1:16">
      <c r="A814" s="115">
        <v>810</v>
      </c>
      <c r="B814" s="72">
        <v>2019011810</v>
      </c>
      <c r="C814" s="81" t="s">
        <v>1074</v>
      </c>
      <c r="D814" s="72">
        <v>2019</v>
      </c>
      <c r="E814" s="72" t="s">
        <v>1059</v>
      </c>
      <c r="F814" s="124">
        <v>8.8</v>
      </c>
      <c r="G814" s="124">
        <v>66.905</v>
      </c>
      <c r="H814" s="124">
        <v>5.524</v>
      </c>
      <c r="I814" s="124">
        <f t="shared" si="64"/>
        <v>81.229</v>
      </c>
      <c r="J814" s="27">
        <v>7</v>
      </c>
      <c r="K814" s="27">
        <v>26</v>
      </c>
      <c r="L814" s="126">
        <f t="shared" si="63"/>
        <v>0.269230769230769</v>
      </c>
      <c r="M814" s="27">
        <v>15</v>
      </c>
      <c r="N814" s="27">
        <v>72</v>
      </c>
      <c r="O814" s="126">
        <f t="shared" si="60"/>
        <v>0.208333333333333</v>
      </c>
      <c r="P814" s="72"/>
    </row>
    <row r="815" s="106" customFormat="1" ht="16.5" spans="1:16">
      <c r="A815" s="115">
        <v>811</v>
      </c>
      <c r="B815" s="72">
        <v>2019011800</v>
      </c>
      <c r="C815" s="81" t="s">
        <v>1075</v>
      </c>
      <c r="D815" s="72">
        <v>2019</v>
      </c>
      <c r="E815" s="72" t="s">
        <v>1059</v>
      </c>
      <c r="F815" s="124">
        <v>8.3</v>
      </c>
      <c r="G815" s="124">
        <v>66.32</v>
      </c>
      <c r="H815" s="124">
        <v>6.4675</v>
      </c>
      <c r="I815" s="124">
        <f t="shared" si="64"/>
        <v>81.0875</v>
      </c>
      <c r="J815" s="27">
        <v>8</v>
      </c>
      <c r="K815" s="27">
        <v>26</v>
      </c>
      <c r="L815" s="126">
        <f t="shared" si="63"/>
        <v>0.307692307692308</v>
      </c>
      <c r="M815" s="27">
        <v>16</v>
      </c>
      <c r="N815" s="27">
        <v>72</v>
      </c>
      <c r="O815" s="126">
        <f t="shared" si="60"/>
        <v>0.222222222222222</v>
      </c>
      <c r="P815" s="72"/>
    </row>
    <row r="816" s="106" customFormat="1" ht="16.5" spans="1:16">
      <c r="A816" s="115">
        <v>812</v>
      </c>
      <c r="B816" s="72">
        <v>2019011813</v>
      </c>
      <c r="C816" s="81" t="s">
        <v>1076</v>
      </c>
      <c r="D816" s="72">
        <v>2019</v>
      </c>
      <c r="E816" s="72" t="s">
        <v>1059</v>
      </c>
      <c r="F816" s="124">
        <v>8.3</v>
      </c>
      <c r="G816" s="124">
        <v>67.04</v>
      </c>
      <c r="H816" s="124">
        <v>5.74</v>
      </c>
      <c r="I816" s="124">
        <f t="shared" si="64"/>
        <v>81.08</v>
      </c>
      <c r="J816" s="27">
        <v>9</v>
      </c>
      <c r="K816" s="27">
        <v>26</v>
      </c>
      <c r="L816" s="126">
        <f t="shared" si="63"/>
        <v>0.346153846153846</v>
      </c>
      <c r="M816" s="27">
        <v>17</v>
      </c>
      <c r="N816" s="27">
        <v>72</v>
      </c>
      <c r="O816" s="126">
        <f t="shared" si="60"/>
        <v>0.236111111111111</v>
      </c>
      <c r="P816" s="72"/>
    </row>
    <row r="817" s="106" customFormat="1" ht="16.5" spans="1:16">
      <c r="A817" s="115">
        <v>813</v>
      </c>
      <c r="B817" s="72">
        <v>2019011817</v>
      </c>
      <c r="C817" s="81" t="s">
        <v>1077</v>
      </c>
      <c r="D817" s="72">
        <v>2019</v>
      </c>
      <c r="E817" s="72" t="s">
        <v>1059</v>
      </c>
      <c r="F817" s="124">
        <v>8</v>
      </c>
      <c r="G817" s="124">
        <v>67.62</v>
      </c>
      <c r="H817" s="124">
        <v>5.22</v>
      </c>
      <c r="I817" s="124">
        <f t="shared" si="64"/>
        <v>80.84</v>
      </c>
      <c r="J817" s="27">
        <v>10</v>
      </c>
      <c r="K817" s="27">
        <v>26</v>
      </c>
      <c r="L817" s="126">
        <f t="shared" si="63"/>
        <v>0.384615384615385</v>
      </c>
      <c r="M817" s="27">
        <v>18</v>
      </c>
      <c r="N817" s="27">
        <v>72</v>
      </c>
      <c r="O817" s="126">
        <f t="shared" si="60"/>
        <v>0.25</v>
      </c>
      <c r="P817" s="72"/>
    </row>
    <row r="818" s="106" customFormat="1" ht="16.5" spans="1:16">
      <c r="A818" s="115">
        <v>814</v>
      </c>
      <c r="B818" s="72">
        <v>2019011851</v>
      </c>
      <c r="C818" s="81" t="s">
        <v>1078</v>
      </c>
      <c r="D818" s="72">
        <v>2019</v>
      </c>
      <c r="E818" s="72" t="s">
        <v>1057</v>
      </c>
      <c r="F818" s="124">
        <v>8.6</v>
      </c>
      <c r="G818" s="124">
        <v>65.329</v>
      </c>
      <c r="H818" s="124">
        <v>6.813</v>
      </c>
      <c r="I818" s="124">
        <f t="shared" si="64"/>
        <v>80.742</v>
      </c>
      <c r="J818" s="27">
        <v>8</v>
      </c>
      <c r="K818" s="27">
        <v>22</v>
      </c>
      <c r="L818" s="126">
        <f t="shared" si="63"/>
        <v>0.363636363636364</v>
      </c>
      <c r="M818" s="27">
        <v>19</v>
      </c>
      <c r="N818" s="27">
        <v>72</v>
      </c>
      <c r="O818" s="126">
        <f t="shared" si="60"/>
        <v>0.263888888888889</v>
      </c>
      <c r="P818" s="72"/>
    </row>
    <row r="819" s="106" customFormat="1" ht="16.5" spans="1:16">
      <c r="A819" s="115">
        <v>815</v>
      </c>
      <c r="B819" s="72">
        <v>2019011875</v>
      </c>
      <c r="C819" s="81" t="s">
        <v>1079</v>
      </c>
      <c r="D819" s="72">
        <v>2019</v>
      </c>
      <c r="E819" s="72" t="s">
        <v>1063</v>
      </c>
      <c r="F819" s="124">
        <v>7.2</v>
      </c>
      <c r="G819" s="124">
        <v>69.035</v>
      </c>
      <c r="H819" s="124">
        <v>4.44</v>
      </c>
      <c r="I819" s="124">
        <f t="shared" si="64"/>
        <v>80.675</v>
      </c>
      <c r="J819" s="27">
        <v>2</v>
      </c>
      <c r="K819" s="27">
        <v>24</v>
      </c>
      <c r="L819" s="126">
        <f t="shared" si="63"/>
        <v>0.0833333333333333</v>
      </c>
      <c r="M819" s="27">
        <v>20</v>
      </c>
      <c r="N819" s="27">
        <v>72</v>
      </c>
      <c r="O819" s="126">
        <f t="shared" si="60"/>
        <v>0.277777777777778</v>
      </c>
      <c r="P819" s="72"/>
    </row>
    <row r="820" s="106" customFormat="1" ht="16.5" spans="1:16">
      <c r="A820" s="115">
        <v>816</v>
      </c>
      <c r="B820" s="72">
        <v>2019011801</v>
      </c>
      <c r="C820" s="81" t="s">
        <v>1080</v>
      </c>
      <c r="D820" s="72">
        <v>2019</v>
      </c>
      <c r="E820" s="72" t="s">
        <v>1059</v>
      </c>
      <c r="F820" s="124">
        <v>7.05</v>
      </c>
      <c r="G820" s="124">
        <v>67.84</v>
      </c>
      <c r="H820" s="124">
        <v>5.38</v>
      </c>
      <c r="I820" s="124">
        <f t="shared" si="64"/>
        <v>80.27</v>
      </c>
      <c r="J820" s="27">
        <v>11</v>
      </c>
      <c r="K820" s="27">
        <v>26</v>
      </c>
      <c r="L820" s="126">
        <f t="shared" si="63"/>
        <v>0.423076923076923</v>
      </c>
      <c r="M820" s="27">
        <v>21</v>
      </c>
      <c r="N820" s="27">
        <v>72</v>
      </c>
      <c r="O820" s="126">
        <f t="shared" si="60"/>
        <v>0.291666666666667</v>
      </c>
      <c r="P820" s="72"/>
    </row>
    <row r="821" s="106" customFormat="1" ht="16.5" spans="1:16">
      <c r="A821" s="115">
        <v>817</v>
      </c>
      <c r="B821" s="72">
        <v>2019011853</v>
      </c>
      <c r="C821" s="81" t="s">
        <v>1081</v>
      </c>
      <c r="D821" s="72">
        <v>2019</v>
      </c>
      <c r="E821" s="72" t="s">
        <v>1063</v>
      </c>
      <c r="F821" s="124">
        <v>8.2</v>
      </c>
      <c r="G821" s="124">
        <v>66.1125</v>
      </c>
      <c r="H821" s="124">
        <v>5.8</v>
      </c>
      <c r="I821" s="124">
        <f t="shared" si="64"/>
        <v>80.1125</v>
      </c>
      <c r="J821" s="27">
        <v>3</v>
      </c>
      <c r="K821" s="27">
        <v>24</v>
      </c>
      <c r="L821" s="126">
        <f t="shared" si="63"/>
        <v>0.125</v>
      </c>
      <c r="M821" s="27">
        <v>22</v>
      </c>
      <c r="N821" s="27">
        <v>72</v>
      </c>
      <c r="O821" s="126">
        <f t="shared" si="60"/>
        <v>0.305555555555556</v>
      </c>
      <c r="P821" s="72"/>
    </row>
    <row r="822" s="106" customFormat="1" ht="16.5" spans="1:16">
      <c r="A822" s="115">
        <v>818</v>
      </c>
      <c r="B822" s="72">
        <v>2019011854</v>
      </c>
      <c r="C822" s="81" t="s">
        <v>1082</v>
      </c>
      <c r="D822" s="72">
        <v>2019</v>
      </c>
      <c r="E822" s="72" t="s">
        <v>1063</v>
      </c>
      <c r="F822" s="124">
        <v>8.1</v>
      </c>
      <c r="G822" s="124">
        <v>65.6615</v>
      </c>
      <c r="H822" s="124">
        <v>6.336</v>
      </c>
      <c r="I822" s="124">
        <f t="shared" si="64"/>
        <v>80.0975</v>
      </c>
      <c r="J822" s="27">
        <v>4</v>
      </c>
      <c r="K822" s="27">
        <v>24</v>
      </c>
      <c r="L822" s="126">
        <f t="shared" si="63"/>
        <v>0.166666666666667</v>
      </c>
      <c r="M822" s="27">
        <v>23</v>
      </c>
      <c r="N822" s="27">
        <v>72</v>
      </c>
      <c r="O822" s="126">
        <f t="shared" si="60"/>
        <v>0.319444444444444</v>
      </c>
      <c r="P822" s="72"/>
    </row>
    <row r="823" s="106" customFormat="1" ht="16.5" spans="1:16">
      <c r="A823" s="115">
        <v>819</v>
      </c>
      <c r="B823" s="72">
        <v>2019011856</v>
      </c>
      <c r="C823" s="81" t="s">
        <v>1083</v>
      </c>
      <c r="D823" s="72">
        <v>2019</v>
      </c>
      <c r="E823" s="72" t="s">
        <v>1063</v>
      </c>
      <c r="F823" s="124">
        <v>7.8</v>
      </c>
      <c r="G823" s="124">
        <v>65.1175</v>
      </c>
      <c r="H823" s="124">
        <v>7.155</v>
      </c>
      <c r="I823" s="124">
        <f t="shared" ref="I823:I844" si="65">F823+G823+H823</f>
        <v>80.0725</v>
      </c>
      <c r="J823" s="27">
        <v>5</v>
      </c>
      <c r="K823" s="27">
        <v>24</v>
      </c>
      <c r="L823" s="126">
        <f t="shared" si="63"/>
        <v>0.208333333333333</v>
      </c>
      <c r="M823" s="27">
        <v>24</v>
      </c>
      <c r="N823" s="27">
        <v>72</v>
      </c>
      <c r="O823" s="126">
        <f t="shared" si="60"/>
        <v>0.333333333333333</v>
      </c>
      <c r="P823" s="72"/>
    </row>
    <row r="824" s="106" customFormat="1" ht="16.5" spans="1:16">
      <c r="A824" s="115">
        <v>820</v>
      </c>
      <c r="B824" s="72">
        <v>2019011804</v>
      </c>
      <c r="C824" s="81" t="s">
        <v>1084</v>
      </c>
      <c r="D824" s="72">
        <v>2019</v>
      </c>
      <c r="E824" s="72" t="s">
        <v>1059</v>
      </c>
      <c r="F824" s="124">
        <v>7.6</v>
      </c>
      <c r="G824" s="124">
        <v>68.15</v>
      </c>
      <c r="H824" s="124">
        <v>4.26</v>
      </c>
      <c r="I824" s="124">
        <f t="shared" si="65"/>
        <v>80.01</v>
      </c>
      <c r="J824" s="27">
        <v>12</v>
      </c>
      <c r="K824" s="27">
        <v>26</v>
      </c>
      <c r="L824" s="126">
        <f t="shared" si="63"/>
        <v>0.461538461538462</v>
      </c>
      <c r="M824" s="27">
        <v>25</v>
      </c>
      <c r="N824" s="27">
        <v>72</v>
      </c>
      <c r="O824" s="126">
        <f t="shared" ref="O824:O887" si="66">M824/N824</f>
        <v>0.347222222222222</v>
      </c>
      <c r="P824" s="72"/>
    </row>
    <row r="825" s="106" customFormat="1" ht="16.5" spans="1:16">
      <c r="A825" s="115">
        <v>821</v>
      </c>
      <c r="B825" s="72">
        <v>2019011861</v>
      </c>
      <c r="C825" s="81" t="s">
        <v>1085</v>
      </c>
      <c r="D825" s="72">
        <v>2019</v>
      </c>
      <c r="E825" s="72" t="s">
        <v>1063</v>
      </c>
      <c r="F825" s="124">
        <v>7.8</v>
      </c>
      <c r="G825" s="124">
        <v>65.895</v>
      </c>
      <c r="H825" s="124">
        <v>6.208</v>
      </c>
      <c r="I825" s="124">
        <f t="shared" si="65"/>
        <v>79.903</v>
      </c>
      <c r="J825" s="27">
        <v>6</v>
      </c>
      <c r="K825" s="27">
        <v>24</v>
      </c>
      <c r="L825" s="126">
        <f t="shared" si="63"/>
        <v>0.25</v>
      </c>
      <c r="M825" s="27">
        <v>26</v>
      </c>
      <c r="N825" s="27">
        <v>72</v>
      </c>
      <c r="O825" s="126">
        <f t="shared" si="66"/>
        <v>0.361111111111111</v>
      </c>
      <c r="P825" s="72"/>
    </row>
    <row r="826" s="106" customFormat="1" ht="16.5" spans="1:16">
      <c r="A826" s="115">
        <v>822</v>
      </c>
      <c r="B826" s="72">
        <v>2019011808</v>
      </c>
      <c r="C826" s="81" t="s">
        <v>1086</v>
      </c>
      <c r="D826" s="72">
        <v>2019</v>
      </c>
      <c r="E826" s="72" t="s">
        <v>1059</v>
      </c>
      <c r="F826" s="124">
        <v>7.24</v>
      </c>
      <c r="G826" s="124">
        <v>66.088</v>
      </c>
      <c r="H826" s="124">
        <v>6.212</v>
      </c>
      <c r="I826" s="124">
        <f t="shared" si="65"/>
        <v>79.54</v>
      </c>
      <c r="J826" s="27">
        <v>13</v>
      </c>
      <c r="K826" s="27">
        <v>26</v>
      </c>
      <c r="L826" s="126">
        <f t="shared" si="63"/>
        <v>0.5</v>
      </c>
      <c r="M826" s="27">
        <v>27</v>
      </c>
      <c r="N826" s="27">
        <v>72</v>
      </c>
      <c r="O826" s="126">
        <f t="shared" si="66"/>
        <v>0.375</v>
      </c>
      <c r="P826" s="72"/>
    </row>
    <row r="827" s="106" customFormat="1" ht="16.5" spans="1:16">
      <c r="A827" s="115">
        <v>823</v>
      </c>
      <c r="B827" s="72">
        <v>2019011870</v>
      </c>
      <c r="C827" s="81" t="s">
        <v>1087</v>
      </c>
      <c r="D827" s="72">
        <v>2019</v>
      </c>
      <c r="E827" s="72" t="s">
        <v>1063</v>
      </c>
      <c r="F827" s="124">
        <v>7.3</v>
      </c>
      <c r="G827" s="124">
        <v>64.8625</v>
      </c>
      <c r="H827" s="124">
        <v>7.061</v>
      </c>
      <c r="I827" s="124">
        <f t="shared" si="65"/>
        <v>79.2235</v>
      </c>
      <c r="J827" s="27">
        <v>7</v>
      </c>
      <c r="K827" s="27">
        <v>24</v>
      </c>
      <c r="L827" s="126">
        <f t="shared" si="63"/>
        <v>0.291666666666667</v>
      </c>
      <c r="M827" s="27">
        <v>28</v>
      </c>
      <c r="N827" s="27">
        <v>72</v>
      </c>
      <c r="O827" s="126">
        <f t="shared" si="66"/>
        <v>0.388888888888889</v>
      </c>
      <c r="P827" s="72"/>
    </row>
    <row r="828" s="106" customFormat="1" ht="16.5" spans="1:16">
      <c r="A828" s="115">
        <v>824</v>
      </c>
      <c r="B828" s="72">
        <v>2019011833</v>
      </c>
      <c r="C828" s="81" t="s">
        <v>1088</v>
      </c>
      <c r="D828" s="72">
        <v>2019</v>
      </c>
      <c r="E828" s="72" t="s">
        <v>1057</v>
      </c>
      <c r="F828" s="124">
        <v>8</v>
      </c>
      <c r="G828" s="124">
        <v>63.6225</v>
      </c>
      <c r="H828" s="124">
        <v>7.125</v>
      </c>
      <c r="I828" s="124">
        <f t="shared" si="65"/>
        <v>78.7475</v>
      </c>
      <c r="J828" s="27">
        <v>9</v>
      </c>
      <c r="K828" s="27">
        <v>22</v>
      </c>
      <c r="L828" s="126">
        <f t="shared" si="63"/>
        <v>0.409090909090909</v>
      </c>
      <c r="M828" s="27">
        <v>29</v>
      </c>
      <c r="N828" s="27">
        <v>72</v>
      </c>
      <c r="O828" s="126">
        <f t="shared" si="66"/>
        <v>0.402777777777778</v>
      </c>
      <c r="P828" s="72"/>
    </row>
    <row r="829" s="106" customFormat="1" ht="16.5" spans="1:16">
      <c r="A829" s="115">
        <v>825</v>
      </c>
      <c r="B829" s="72">
        <v>2019011806</v>
      </c>
      <c r="C829" s="81" t="s">
        <v>1089</v>
      </c>
      <c r="D829" s="72">
        <v>2019</v>
      </c>
      <c r="E829" s="72" t="s">
        <v>1059</v>
      </c>
      <c r="F829" s="124">
        <v>7.65</v>
      </c>
      <c r="G829" s="124">
        <v>64.7755</v>
      </c>
      <c r="H829" s="124">
        <v>5.847</v>
      </c>
      <c r="I829" s="124">
        <f t="shared" si="65"/>
        <v>78.2725</v>
      </c>
      <c r="J829" s="27">
        <v>14</v>
      </c>
      <c r="K829" s="27">
        <v>26</v>
      </c>
      <c r="L829" s="126">
        <f t="shared" si="63"/>
        <v>0.538461538461538</v>
      </c>
      <c r="M829" s="27">
        <v>30</v>
      </c>
      <c r="N829" s="27">
        <v>72</v>
      </c>
      <c r="O829" s="126">
        <f t="shared" si="66"/>
        <v>0.416666666666667</v>
      </c>
      <c r="P829" s="72"/>
    </row>
    <row r="830" s="106" customFormat="1" ht="16.5" spans="1:16">
      <c r="A830" s="115">
        <v>826</v>
      </c>
      <c r="B830" s="72">
        <v>2019011865</v>
      </c>
      <c r="C830" s="81" t="s">
        <v>1090</v>
      </c>
      <c r="D830" s="72">
        <v>2019</v>
      </c>
      <c r="E830" s="72" t="s">
        <v>1063</v>
      </c>
      <c r="F830" s="124">
        <v>7.3</v>
      </c>
      <c r="G830" s="124">
        <v>65.9665</v>
      </c>
      <c r="H830" s="124">
        <v>4.885</v>
      </c>
      <c r="I830" s="124">
        <f t="shared" si="65"/>
        <v>78.1515</v>
      </c>
      <c r="J830" s="27">
        <v>8</v>
      </c>
      <c r="K830" s="27">
        <v>24</v>
      </c>
      <c r="L830" s="126">
        <f t="shared" si="63"/>
        <v>0.333333333333333</v>
      </c>
      <c r="M830" s="27">
        <v>31</v>
      </c>
      <c r="N830" s="27">
        <v>72</v>
      </c>
      <c r="O830" s="126">
        <f t="shared" si="66"/>
        <v>0.430555555555556</v>
      </c>
      <c r="P830" s="72"/>
    </row>
    <row r="831" s="106" customFormat="1" ht="16.5" spans="1:16">
      <c r="A831" s="115">
        <v>827</v>
      </c>
      <c r="B831" s="72">
        <v>2019011846</v>
      </c>
      <c r="C831" s="81" t="s">
        <v>1091</v>
      </c>
      <c r="D831" s="72">
        <v>2019</v>
      </c>
      <c r="E831" s="72" t="s">
        <v>1057</v>
      </c>
      <c r="F831" s="124">
        <v>7.3</v>
      </c>
      <c r="G831" s="124">
        <v>63.418</v>
      </c>
      <c r="H831" s="124">
        <v>7.178</v>
      </c>
      <c r="I831" s="124">
        <f t="shared" si="65"/>
        <v>77.896</v>
      </c>
      <c r="J831" s="27">
        <v>10</v>
      </c>
      <c r="K831" s="27">
        <v>22</v>
      </c>
      <c r="L831" s="126">
        <f t="shared" si="63"/>
        <v>0.454545454545455</v>
      </c>
      <c r="M831" s="27">
        <v>32</v>
      </c>
      <c r="N831" s="27">
        <v>72</v>
      </c>
      <c r="O831" s="126">
        <f t="shared" si="66"/>
        <v>0.444444444444444</v>
      </c>
      <c r="P831" s="72"/>
    </row>
    <row r="832" s="106" customFormat="1" ht="16.5" spans="1:16">
      <c r="A832" s="115">
        <v>828</v>
      </c>
      <c r="B832" s="72">
        <v>2019011859</v>
      </c>
      <c r="C832" s="81" t="s">
        <v>1092</v>
      </c>
      <c r="D832" s="72">
        <v>2019</v>
      </c>
      <c r="E832" s="72" t="s">
        <v>1063</v>
      </c>
      <c r="F832" s="124">
        <v>8</v>
      </c>
      <c r="G832" s="124">
        <v>64.3275</v>
      </c>
      <c r="H832" s="124">
        <v>5.438</v>
      </c>
      <c r="I832" s="124">
        <f t="shared" si="65"/>
        <v>77.7655</v>
      </c>
      <c r="J832" s="27">
        <v>9</v>
      </c>
      <c r="K832" s="27">
        <v>24</v>
      </c>
      <c r="L832" s="126">
        <f t="shared" si="63"/>
        <v>0.375</v>
      </c>
      <c r="M832" s="27">
        <v>33</v>
      </c>
      <c r="N832" s="27">
        <v>72</v>
      </c>
      <c r="O832" s="126">
        <f t="shared" si="66"/>
        <v>0.458333333333333</v>
      </c>
      <c r="P832" s="72"/>
    </row>
    <row r="833" s="106" customFormat="1" ht="16.5" spans="1:16">
      <c r="A833" s="115">
        <v>829</v>
      </c>
      <c r="B833" s="72">
        <v>2019011816</v>
      </c>
      <c r="C833" s="81" t="s">
        <v>1093</v>
      </c>
      <c r="D833" s="72">
        <v>2019</v>
      </c>
      <c r="E833" s="72" t="s">
        <v>1059</v>
      </c>
      <c r="F833" s="124">
        <v>8.34</v>
      </c>
      <c r="G833" s="124">
        <v>64.39</v>
      </c>
      <c r="H833" s="124">
        <v>4.942</v>
      </c>
      <c r="I833" s="124">
        <f t="shared" si="65"/>
        <v>77.672</v>
      </c>
      <c r="J833" s="27">
        <v>15</v>
      </c>
      <c r="K833" s="27">
        <v>26</v>
      </c>
      <c r="L833" s="126">
        <f t="shared" si="63"/>
        <v>0.576923076923077</v>
      </c>
      <c r="M833" s="27">
        <v>34</v>
      </c>
      <c r="N833" s="27">
        <v>72</v>
      </c>
      <c r="O833" s="126">
        <f t="shared" si="66"/>
        <v>0.472222222222222</v>
      </c>
      <c r="P833" s="72"/>
    </row>
    <row r="834" s="106" customFormat="1" ht="16.5" spans="1:16">
      <c r="A834" s="115">
        <v>830</v>
      </c>
      <c r="B834" s="72">
        <v>2019011834</v>
      </c>
      <c r="C834" s="81" t="s">
        <v>1094</v>
      </c>
      <c r="D834" s="72">
        <v>2019</v>
      </c>
      <c r="E834" s="72" t="s">
        <v>1057</v>
      </c>
      <c r="F834" s="124">
        <v>8.28</v>
      </c>
      <c r="G834" s="124">
        <v>62.118</v>
      </c>
      <c r="H834" s="124">
        <v>7.145</v>
      </c>
      <c r="I834" s="124">
        <f t="shared" si="65"/>
        <v>77.543</v>
      </c>
      <c r="J834" s="27">
        <v>11</v>
      </c>
      <c r="K834" s="27">
        <v>22</v>
      </c>
      <c r="L834" s="126">
        <f t="shared" si="63"/>
        <v>0.5</v>
      </c>
      <c r="M834" s="27">
        <v>35</v>
      </c>
      <c r="N834" s="27">
        <v>72</v>
      </c>
      <c r="O834" s="126">
        <f t="shared" si="66"/>
        <v>0.486111111111111</v>
      </c>
      <c r="P834" s="72"/>
    </row>
    <row r="835" s="106" customFormat="1" ht="16.5" spans="1:16">
      <c r="A835" s="115">
        <v>831</v>
      </c>
      <c r="B835" s="72">
        <v>2019011839</v>
      </c>
      <c r="C835" s="81" t="s">
        <v>1095</v>
      </c>
      <c r="D835" s="72">
        <v>2019</v>
      </c>
      <c r="E835" s="72" t="s">
        <v>1057</v>
      </c>
      <c r="F835" s="124">
        <v>8.02</v>
      </c>
      <c r="G835" s="124">
        <v>62.313</v>
      </c>
      <c r="H835" s="124">
        <v>6.88</v>
      </c>
      <c r="I835" s="124">
        <f t="shared" si="65"/>
        <v>77.213</v>
      </c>
      <c r="J835" s="27">
        <v>12</v>
      </c>
      <c r="K835" s="27">
        <v>22</v>
      </c>
      <c r="L835" s="126">
        <f t="shared" si="63"/>
        <v>0.545454545454545</v>
      </c>
      <c r="M835" s="27">
        <v>36</v>
      </c>
      <c r="N835" s="27">
        <v>72</v>
      </c>
      <c r="O835" s="126">
        <f t="shared" si="66"/>
        <v>0.5</v>
      </c>
      <c r="P835" s="72"/>
    </row>
    <row r="836" s="106" customFormat="1" ht="16.5" spans="1:16">
      <c r="A836" s="115">
        <v>832</v>
      </c>
      <c r="B836" s="72">
        <v>2019011864</v>
      </c>
      <c r="C836" s="81" t="s">
        <v>1096</v>
      </c>
      <c r="D836" s="72">
        <v>2019</v>
      </c>
      <c r="E836" s="72" t="s">
        <v>1063</v>
      </c>
      <c r="F836" s="124">
        <v>7.9</v>
      </c>
      <c r="G836" s="124">
        <v>64.6</v>
      </c>
      <c r="H836" s="124">
        <v>4.425</v>
      </c>
      <c r="I836" s="124">
        <f t="shared" si="65"/>
        <v>76.925</v>
      </c>
      <c r="J836" s="27">
        <v>10</v>
      </c>
      <c r="K836" s="27">
        <v>24</v>
      </c>
      <c r="L836" s="126">
        <f t="shared" si="63"/>
        <v>0.416666666666667</v>
      </c>
      <c r="M836" s="27">
        <v>37</v>
      </c>
      <c r="N836" s="27">
        <v>72</v>
      </c>
      <c r="O836" s="126">
        <f t="shared" si="66"/>
        <v>0.513888888888889</v>
      </c>
      <c r="P836" s="72"/>
    </row>
    <row r="837" s="106" customFormat="1" ht="16.5" spans="1:16">
      <c r="A837" s="115">
        <v>833</v>
      </c>
      <c r="B837" s="72">
        <v>2019011862</v>
      </c>
      <c r="C837" s="81" t="s">
        <v>1097</v>
      </c>
      <c r="D837" s="72">
        <v>2019</v>
      </c>
      <c r="E837" s="72" t="s">
        <v>1063</v>
      </c>
      <c r="F837" s="124">
        <v>7.6</v>
      </c>
      <c r="G837" s="124">
        <v>64.952</v>
      </c>
      <c r="H837" s="124">
        <v>4.156</v>
      </c>
      <c r="I837" s="124">
        <f t="shared" si="65"/>
        <v>76.708</v>
      </c>
      <c r="J837" s="27">
        <v>11</v>
      </c>
      <c r="K837" s="27">
        <v>24</v>
      </c>
      <c r="L837" s="126">
        <f t="shared" si="63"/>
        <v>0.458333333333333</v>
      </c>
      <c r="M837" s="27">
        <v>38</v>
      </c>
      <c r="N837" s="27">
        <v>72</v>
      </c>
      <c r="O837" s="126">
        <f t="shared" si="66"/>
        <v>0.527777777777778</v>
      </c>
      <c r="P837" s="72"/>
    </row>
    <row r="838" s="106" customFormat="1" ht="16.5" spans="1:16">
      <c r="A838" s="115">
        <v>834</v>
      </c>
      <c r="B838" s="72">
        <v>2019011863</v>
      </c>
      <c r="C838" s="81" t="s">
        <v>1098</v>
      </c>
      <c r="D838" s="72">
        <v>2019</v>
      </c>
      <c r="E838" s="72" t="s">
        <v>1063</v>
      </c>
      <c r="F838" s="124">
        <v>7.9</v>
      </c>
      <c r="G838" s="124">
        <v>61.6775</v>
      </c>
      <c r="H838" s="124">
        <v>6.888</v>
      </c>
      <c r="I838" s="124">
        <f t="shared" si="65"/>
        <v>76.4655</v>
      </c>
      <c r="J838" s="27">
        <v>12</v>
      </c>
      <c r="K838" s="27">
        <v>24</v>
      </c>
      <c r="L838" s="126">
        <f t="shared" si="63"/>
        <v>0.5</v>
      </c>
      <c r="M838" s="27">
        <v>39</v>
      </c>
      <c r="N838" s="27">
        <v>72</v>
      </c>
      <c r="O838" s="126">
        <f t="shared" si="66"/>
        <v>0.541666666666667</v>
      </c>
      <c r="P838" s="72"/>
    </row>
    <row r="839" s="106" customFormat="1" ht="16.5" spans="1:16">
      <c r="A839" s="115">
        <v>835</v>
      </c>
      <c r="B839" s="72" t="s">
        <v>1099</v>
      </c>
      <c r="C839" s="81" t="s">
        <v>1100</v>
      </c>
      <c r="D839" s="72">
        <v>2019</v>
      </c>
      <c r="E839" s="72" t="s">
        <v>1057</v>
      </c>
      <c r="F839" s="124">
        <v>8.15</v>
      </c>
      <c r="G839" s="124">
        <v>61.972</v>
      </c>
      <c r="H839" s="124">
        <v>6.258</v>
      </c>
      <c r="I839" s="124">
        <f t="shared" si="65"/>
        <v>76.38</v>
      </c>
      <c r="J839" s="27">
        <v>13</v>
      </c>
      <c r="K839" s="27">
        <v>22</v>
      </c>
      <c r="L839" s="126">
        <f t="shared" si="63"/>
        <v>0.590909090909091</v>
      </c>
      <c r="M839" s="27">
        <v>40</v>
      </c>
      <c r="N839" s="27">
        <v>72</v>
      </c>
      <c r="O839" s="126">
        <f t="shared" si="66"/>
        <v>0.555555555555556</v>
      </c>
      <c r="P839" s="72"/>
    </row>
    <row r="840" s="106" customFormat="1" ht="16.5" spans="1:16">
      <c r="A840" s="115">
        <v>836</v>
      </c>
      <c r="B840" s="72">
        <v>2019011855</v>
      </c>
      <c r="C840" s="81" t="s">
        <v>1101</v>
      </c>
      <c r="D840" s="72">
        <v>2019</v>
      </c>
      <c r="E840" s="72" t="s">
        <v>1063</v>
      </c>
      <c r="F840" s="124">
        <v>8</v>
      </c>
      <c r="G840" s="124">
        <v>62.7175</v>
      </c>
      <c r="H840" s="124">
        <v>5.513</v>
      </c>
      <c r="I840" s="124">
        <f t="shared" si="65"/>
        <v>76.2305</v>
      </c>
      <c r="J840" s="27">
        <v>13</v>
      </c>
      <c r="K840" s="27">
        <v>24</v>
      </c>
      <c r="L840" s="126">
        <f t="shared" si="63"/>
        <v>0.541666666666667</v>
      </c>
      <c r="M840" s="27">
        <v>41</v>
      </c>
      <c r="N840" s="27">
        <v>72</v>
      </c>
      <c r="O840" s="126">
        <f t="shared" si="66"/>
        <v>0.569444444444444</v>
      </c>
      <c r="P840" s="72"/>
    </row>
    <row r="841" s="106" customFormat="1" ht="16.5" spans="1:16">
      <c r="A841" s="115">
        <v>837</v>
      </c>
      <c r="B841" s="72">
        <v>2019011857</v>
      </c>
      <c r="C841" s="81" t="s">
        <v>1102</v>
      </c>
      <c r="D841" s="72">
        <v>2019</v>
      </c>
      <c r="E841" s="72" t="s">
        <v>1063</v>
      </c>
      <c r="F841" s="124">
        <v>7.8</v>
      </c>
      <c r="G841" s="124">
        <v>63.504</v>
      </c>
      <c r="H841" s="124">
        <v>4.893</v>
      </c>
      <c r="I841" s="124">
        <f t="shared" si="65"/>
        <v>76.197</v>
      </c>
      <c r="J841" s="27">
        <v>14</v>
      </c>
      <c r="K841" s="27">
        <v>24</v>
      </c>
      <c r="L841" s="126">
        <f t="shared" si="63"/>
        <v>0.583333333333333</v>
      </c>
      <c r="M841" s="27">
        <v>42</v>
      </c>
      <c r="N841" s="27">
        <v>72</v>
      </c>
      <c r="O841" s="126">
        <f t="shared" si="66"/>
        <v>0.583333333333333</v>
      </c>
      <c r="P841" s="72"/>
    </row>
    <row r="842" s="106" customFormat="1" ht="16.5" spans="1:16">
      <c r="A842" s="115">
        <v>838</v>
      </c>
      <c r="B842" s="72">
        <v>2019011841</v>
      </c>
      <c r="C842" s="81" t="s">
        <v>1103</v>
      </c>
      <c r="D842" s="72">
        <v>2019</v>
      </c>
      <c r="E842" s="72" t="s">
        <v>1057</v>
      </c>
      <c r="F842" s="124">
        <v>7.65</v>
      </c>
      <c r="G842" s="124">
        <v>62.9375</v>
      </c>
      <c r="H842" s="124">
        <v>5.448</v>
      </c>
      <c r="I842" s="124">
        <f t="shared" si="65"/>
        <v>76.0355</v>
      </c>
      <c r="J842" s="27">
        <v>14</v>
      </c>
      <c r="K842" s="27">
        <v>22</v>
      </c>
      <c r="L842" s="126">
        <f t="shared" si="63"/>
        <v>0.636363636363636</v>
      </c>
      <c r="M842" s="27">
        <v>43</v>
      </c>
      <c r="N842" s="27">
        <v>72</v>
      </c>
      <c r="O842" s="126">
        <f t="shared" si="66"/>
        <v>0.597222222222222</v>
      </c>
      <c r="P842" s="72"/>
    </row>
    <row r="843" s="106" customFormat="1" ht="16.5" spans="1:16">
      <c r="A843" s="115">
        <v>839</v>
      </c>
      <c r="B843" s="72">
        <v>2019011838</v>
      </c>
      <c r="C843" s="81" t="s">
        <v>1104</v>
      </c>
      <c r="D843" s="72">
        <v>2019</v>
      </c>
      <c r="E843" s="72" t="s">
        <v>1057</v>
      </c>
      <c r="F843" s="124">
        <v>7.5</v>
      </c>
      <c r="G843" s="124">
        <v>61.77</v>
      </c>
      <c r="H843" s="124">
        <v>6.304</v>
      </c>
      <c r="I843" s="124">
        <f t="shared" si="65"/>
        <v>75.574</v>
      </c>
      <c r="J843" s="27">
        <v>15</v>
      </c>
      <c r="K843" s="27">
        <v>22</v>
      </c>
      <c r="L843" s="126">
        <f t="shared" si="63"/>
        <v>0.681818181818182</v>
      </c>
      <c r="M843" s="27">
        <v>44</v>
      </c>
      <c r="N843" s="27">
        <v>72</v>
      </c>
      <c r="O843" s="126">
        <f t="shared" si="66"/>
        <v>0.611111111111111</v>
      </c>
      <c r="P843" s="72"/>
    </row>
    <row r="844" s="106" customFormat="1" ht="16.5" spans="1:16">
      <c r="A844" s="115">
        <v>840</v>
      </c>
      <c r="B844" s="72">
        <v>2019011825</v>
      </c>
      <c r="C844" s="81" t="s">
        <v>1105</v>
      </c>
      <c r="D844" s="72">
        <v>2019</v>
      </c>
      <c r="E844" s="72" t="s">
        <v>1059</v>
      </c>
      <c r="F844" s="124">
        <v>8.4</v>
      </c>
      <c r="G844" s="124">
        <v>59.855</v>
      </c>
      <c r="H844" s="124">
        <v>6.98</v>
      </c>
      <c r="I844" s="124">
        <f t="shared" si="65"/>
        <v>75.235</v>
      </c>
      <c r="J844" s="27">
        <v>16</v>
      </c>
      <c r="K844" s="27">
        <v>26</v>
      </c>
      <c r="L844" s="126">
        <f t="shared" si="63"/>
        <v>0.615384615384615</v>
      </c>
      <c r="M844" s="27">
        <v>45</v>
      </c>
      <c r="N844" s="27">
        <v>72</v>
      </c>
      <c r="O844" s="126">
        <f t="shared" si="66"/>
        <v>0.625</v>
      </c>
      <c r="P844" s="72"/>
    </row>
    <row r="845" s="106" customFormat="1" ht="16.5" spans="1:16">
      <c r="A845" s="115">
        <v>841</v>
      </c>
      <c r="B845" s="72">
        <v>2019011837</v>
      </c>
      <c r="C845" s="81" t="s">
        <v>1106</v>
      </c>
      <c r="D845" s="72">
        <v>2019</v>
      </c>
      <c r="E845" s="72" t="s">
        <v>1057</v>
      </c>
      <c r="F845" s="124">
        <v>7.7</v>
      </c>
      <c r="G845" s="124">
        <v>59.9312</v>
      </c>
      <c r="H845" s="124">
        <v>7.469</v>
      </c>
      <c r="I845" s="124">
        <f t="shared" ref="I845:I864" si="67">F845+G845+H845</f>
        <v>75.1002</v>
      </c>
      <c r="J845" s="27">
        <v>16</v>
      </c>
      <c r="K845" s="27">
        <v>22</v>
      </c>
      <c r="L845" s="126">
        <f t="shared" si="63"/>
        <v>0.727272727272727</v>
      </c>
      <c r="M845" s="27">
        <v>46</v>
      </c>
      <c r="N845" s="27">
        <v>72</v>
      </c>
      <c r="O845" s="126">
        <f t="shared" si="66"/>
        <v>0.638888888888889</v>
      </c>
      <c r="P845" s="72"/>
    </row>
    <row r="846" s="106" customFormat="1" ht="16.5" spans="1:16">
      <c r="A846" s="115">
        <v>842</v>
      </c>
      <c r="B846" s="72">
        <v>2019011874</v>
      </c>
      <c r="C846" s="81" t="s">
        <v>1107</v>
      </c>
      <c r="D846" s="72">
        <v>2019</v>
      </c>
      <c r="E846" s="72" t="s">
        <v>1063</v>
      </c>
      <c r="F846" s="124">
        <v>7.75</v>
      </c>
      <c r="G846" s="124">
        <v>61.605</v>
      </c>
      <c r="H846" s="124">
        <v>5.69</v>
      </c>
      <c r="I846" s="124">
        <f t="shared" si="67"/>
        <v>75.045</v>
      </c>
      <c r="J846" s="27">
        <v>15</v>
      </c>
      <c r="K846" s="27">
        <v>24</v>
      </c>
      <c r="L846" s="126">
        <f t="shared" si="63"/>
        <v>0.625</v>
      </c>
      <c r="M846" s="27">
        <v>47</v>
      </c>
      <c r="N846" s="27">
        <v>72</v>
      </c>
      <c r="O846" s="126">
        <f t="shared" si="66"/>
        <v>0.652777777777778</v>
      </c>
      <c r="P846" s="72"/>
    </row>
    <row r="847" s="106" customFormat="1" ht="16.5" spans="1:16">
      <c r="A847" s="115">
        <v>843</v>
      </c>
      <c r="B847" s="72">
        <v>2019011812</v>
      </c>
      <c r="C847" s="81" t="s">
        <v>1108</v>
      </c>
      <c r="D847" s="72">
        <v>2019</v>
      </c>
      <c r="E847" s="72" t="s">
        <v>1059</v>
      </c>
      <c r="F847" s="124">
        <v>8</v>
      </c>
      <c r="G847" s="124">
        <v>62.757</v>
      </c>
      <c r="H847" s="124">
        <v>4.2621</v>
      </c>
      <c r="I847" s="124">
        <f t="shared" si="67"/>
        <v>75.0191</v>
      </c>
      <c r="J847" s="27">
        <v>17</v>
      </c>
      <c r="K847" s="27">
        <v>26</v>
      </c>
      <c r="L847" s="126">
        <f t="shared" si="63"/>
        <v>0.653846153846154</v>
      </c>
      <c r="M847" s="27">
        <v>48</v>
      </c>
      <c r="N847" s="27">
        <v>72</v>
      </c>
      <c r="O847" s="126">
        <f t="shared" si="66"/>
        <v>0.666666666666667</v>
      </c>
      <c r="P847" s="72"/>
    </row>
    <row r="848" s="106" customFormat="1" ht="16.5" spans="1:16">
      <c r="A848" s="115">
        <v>844</v>
      </c>
      <c r="B848" s="72">
        <v>2019011802</v>
      </c>
      <c r="C848" s="81" t="s">
        <v>1109</v>
      </c>
      <c r="D848" s="72">
        <v>2019</v>
      </c>
      <c r="E848" s="72" t="s">
        <v>1059</v>
      </c>
      <c r="F848" s="124">
        <v>8.27</v>
      </c>
      <c r="G848" s="124">
        <v>61.8</v>
      </c>
      <c r="H848" s="124">
        <v>4.88</v>
      </c>
      <c r="I848" s="124">
        <f t="shared" si="67"/>
        <v>74.95</v>
      </c>
      <c r="J848" s="27">
        <v>18</v>
      </c>
      <c r="K848" s="27">
        <v>26</v>
      </c>
      <c r="L848" s="126">
        <f t="shared" si="63"/>
        <v>0.692307692307692</v>
      </c>
      <c r="M848" s="27">
        <v>49</v>
      </c>
      <c r="N848" s="27">
        <v>72</v>
      </c>
      <c r="O848" s="126">
        <f t="shared" si="66"/>
        <v>0.680555555555556</v>
      </c>
      <c r="P848" s="72"/>
    </row>
    <row r="849" s="106" customFormat="1" ht="16.5" spans="1:16">
      <c r="A849" s="115">
        <v>845</v>
      </c>
      <c r="B849" s="72">
        <v>2019011876</v>
      </c>
      <c r="C849" s="81" t="s">
        <v>1110</v>
      </c>
      <c r="D849" s="72">
        <v>2019</v>
      </c>
      <c r="E849" s="72" t="s">
        <v>1063</v>
      </c>
      <c r="F849" s="124">
        <v>7.5</v>
      </c>
      <c r="G849" s="124">
        <v>60.316</v>
      </c>
      <c r="H849" s="124">
        <v>7.121</v>
      </c>
      <c r="I849" s="124">
        <f t="shared" si="67"/>
        <v>74.937</v>
      </c>
      <c r="J849" s="27">
        <v>16</v>
      </c>
      <c r="K849" s="27">
        <v>24</v>
      </c>
      <c r="L849" s="126">
        <f t="shared" si="63"/>
        <v>0.666666666666667</v>
      </c>
      <c r="M849" s="27">
        <v>50</v>
      </c>
      <c r="N849" s="27">
        <v>72</v>
      </c>
      <c r="O849" s="126">
        <f t="shared" si="66"/>
        <v>0.694444444444444</v>
      </c>
      <c r="P849" s="72"/>
    </row>
    <row r="850" s="106" customFormat="1" ht="16.5" spans="1:16">
      <c r="A850" s="115">
        <v>846</v>
      </c>
      <c r="B850" s="72">
        <v>2019011860</v>
      </c>
      <c r="C850" s="81" t="s">
        <v>1111</v>
      </c>
      <c r="D850" s="72">
        <v>2019</v>
      </c>
      <c r="E850" s="72" t="s">
        <v>1063</v>
      </c>
      <c r="F850" s="124">
        <v>7.35</v>
      </c>
      <c r="G850" s="124">
        <v>62.6915</v>
      </c>
      <c r="H850" s="124">
        <v>4.761</v>
      </c>
      <c r="I850" s="124">
        <f t="shared" si="67"/>
        <v>74.8025</v>
      </c>
      <c r="J850" s="27">
        <v>17</v>
      </c>
      <c r="K850" s="27">
        <v>24</v>
      </c>
      <c r="L850" s="126">
        <f t="shared" si="63"/>
        <v>0.708333333333333</v>
      </c>
      <c r="M850" s="27">
        <v>51</v>
      </c>
      <c r="N850" s="27">
        <v>72</v>
      </c>
      <c r="O850" s="126">
        <f t="shared" si="66"/>
        <v>0.708333333333333</v>
      </c>
      <c r="P850" s="72"/>
    </row>
    <row r="851" s="106" customFormat="1" ht="16.5" spans="1:16">
      <c r="A851" s="115">
        <v>847</v>
      </c>
      <c r="B851" s="72">
        <v>2019011852</v>
      </c>
      <c r="C851" s="81" t="s">
        <v>1112</v>
      </c>
      <c r="D851" s="72">
        <v>2019</v>
      </c>
      <c r="E851" s="72" t="s">
        <v>1063</v>
      </c>
      <c r="F851" s="124">
        <v>7.8</v>
      </c>
      <c r="G851" s="124">
        <v>61.3</v>
      </c>
      <c r="H851" s="124">
        <v>5.57</v>
      </c>
      <c r="I851" s="124">
        <f t="shared" si="67"/>
        <v>74.67</v>
      </c>
      <c r="J851" s="27">
        <v>18</v>
      </c>
      <c r="K851" s="27">
        <v>24</v>
      </c>
      <c r="L851" s="126">
        <f t="shared" si="63"/>
        <v>0.75</v>
      </c>
      <c r="M851" s="27">
        <v>52</v>
      </c>
      <c r="N851" s="27">
        <v>72</v>
      </c>
      <c r="O851" s="126">
        <f t="shared" si="66"/>
        <v>0.722222222222222</v>
      </c>
      <c r="P851" s="72"/>
    </row>
    <row r="852" s="106" customFormat="1" ht="16.5" spans="1:16">
      <c r="A852" s="115">
        <v>848</v>
      </c>
      <c r="B852" s="72">
        <v>2019011866</v>
      </c>
      <c r="C852" s="81" t="s">
        <v>1113</v>
      </c>
      <c r="D852" s="72">
        <v>2019</v>
      </c>
      <c r="E852" s="72" t="s">
        <v>1063</v>
      </c>
      <c r="F852" s="124">
        <v>7.3</v>
      </c>
      <c r="G852" s="124">
        <v>62.6105</v>
      </c>
      <c r="H852" s="124">
        <v>4.524</v>
      </c>
      <c r="I852" s="124">
        <f t="shared" si="67"/>
        <v>74.4345</v>
      </c>
      <c r="J852" s="27">
        <v>19</v>
      </c>
      <c r="K852" s="27">
        <v>24</v>
      </c>
      <c r="L852" s="126">
        <f t="shared" si="63"/>
        <v>0.791666666666667</v>
      </c>
      <c r="M852" s="27">
        <v>53</v>
      </c>
      <c r="N852" s="27">
        <v>72</v>
      </c>
      <c r="O852" s="126">
        <f t="shared" si="66"/>
        <v>0.736111111111111</v>
      </c>
      <c r="P852" s="72"/>
    </row>
    <row r="853" s="106" customFormat="1" ht="16.5" spans="1:16">
      <c r="A853" s="115">
        <v>849</v>
      </c>
      <c r="B853" s="72">
        <v>2019011858</v>
      </c>
      <c r="C853" s="81" t="s">
        <v>1114</v>
      </c>
      <c r="D853" s="72">
        <v>2019</v>
      </c>
      <c r="E853" s="72" t="s">
        <v>1063</v>
      </c>
      <c r="F853" s="124">
        <v>7.5</v>
      </c>
      <c r="G853" s="124">
        <v>61.505</v>
      </c>
      <c r="H853" s="124">
        <v>5.03</v>
      </c>
      <c r="I853" s="124">
        <f t="shared" si="67"/>
        <v>74.035</v>
      </c>
      <c r="J853" s="27">
        <v>20</v>
      </c>
      <c r="K853" s="27">
        <v>24</v>
      </c>
      <c r="L853" s="126">
        <f t="shared" si="63"/>
        <v>0.833333333333333</v>
      </c>
      <c r="M853" s="27">
        <v>54</v>
      </c>
      <c r="N853" s="27">
        <v>72</v>
      </c>
      <c r="O853" s="126">
        <f t="shared" si="66"/>
        <v>0.75</v>
      </c>
      <c r="P853" s="72"/>
    </row>
    <row r="854" s="106" customFormat="1" ht="16.5" spans="1:16">
      <c r="A854" s="115">
        <v>850</v>
      </c>
      <c r="B854" s="72">
        <v>2019011843</v>
      </c>
      <c r="C854" s="81" t="s">
        <v>1115</v>
      </c>
      <c r="D854" s="72">
        <v>2019</v>
      </c>
      <c r="E854" s="72" t="s">
        <v>1057</v>
      </c>
      <c r="F854" s="124">
        <v>7.5</v>
      </c>
      <c r="G854" s="124">
        <v>60.62</v>
      </c>
      <c r="H854" s="124">
        <v>5.6</v>
      </c>
      <c r="I854" s="124">
        <f t="shared" si="67"/>
        <v>73.72</v>
      </c>
      <c r="J854" s="27">
        <v>17</v>
      </c>
      <c r="K854" s="27">
        <v>22</v>
      </c>
      <c r="L854" s="126">
        <f t="shared" si="63"/>
        <v>0.772727272727273</v>
      </c>
      <c r="M854" s="27">
        <v>55</v>
      </c>
      <c r="N854" s="27">
        <v>72</v>
      </c>
      <c r="O854" s="126">
        <f t="shared" si="66"/>
        <v>0.763888888888889</v>
      </c>
      <c r="P854" s="72"/>
    </row>
    <row r="855" s="106" customFormat="1" ht="16.5" spans="1:16">
      <c r="A855" s="115">
        <v>851</v>
      </c>
      <c r="B855" s="72">
        <v>2019011845</v>
      </c>
      <c r="C855" s="81" t="s">
        <v>1116</v>
      </c>
      <c r="D855" s="72">
        <v>2019</v>
      </c>
      <c r="E855" s="72" t="s">
        <v>1057</v>
      </c>
      <c r="F855" s="124">
        <v>6.85</v>
      </c>
      <c r="G855" s="124">
        <v>61.9725</v>
      </c>
      <c r="H855" s="124">
        <v>4.792</v>
      </c>
      <c r="I855" s="124">
        <f t="shared" si="67"/>
        <v>73.6145</v>
      </c>
      <c r="J855" s="27">
        <v>18</v>
      </c>
      <c r="K855" s="27">
        <v>22</v>
      </c>
      <c r="L855" s="126">
        <f t="shared" si="63"/>
        <v>0.818181818181818</v>
      </c>
      <c r="M855" s="27">
        <v>56</v>
      </c>
      <c r="N855" s="27">
        <v>72</v>
      </c>
      <c r="O855" s="126">
        <f t="shared" si="66"/>
        <v>0.777777777777778</v>
      </c>
      <c r="P855" s="72"/>
    </row>
    <row r="856" s="106" customFormat="1" ht="16.5" spans="1:16">
      <c r="A856" s="115">
        <v>852</v>
      </c>
      <c r="B856" s="72">
        <v>2019011867</v>
      </c>
      <c r="C856" s="81" t="s">
        <v>1117</v>
      </c>
      <c r="D856" s="72">
        <v>2019</v>
      </c>
      <c r="E856" s="72" t="s">
        <v>1063</v>
      </c>
      <c r="F856" s="124">
        <v>7.25</v>
      </c>
      <c r="G856" s="124">
        <v>62.255</v>
      </c>
      <c r="H856" s="124">
        <v>3.963</v>
      </c>
      <c r="I856" s="124">
        <f t="shared" si="67"/>
        <v>73.468</v>
      </c>
      <c r="J856" s="27">
        <v>21</v>
      </c>
      <c r="K856" s="27">
        <v>24</v>
      </c>
      <c r="L856" s="126">
        <f t="shared" si="63"/>
        <v>0.875</v>
      </c>
      <c r="M856" s="27">
        <v>57</v>
      </c>
      <c r="N856" s="27">
        <v>72</v>
      </c>
      <c r="O856" s="126">
        <f t="shared" si="66"/>
        <v>0.791666666666667</v>
      </c>
      <c r="P856" s="72"/>
    </row>
    <row r="857" s="106" customFormat="1" ht="16.5" spans="1:16">
      <c r="A857" s="115">
        <v>853</v>
      </c>
      <c r="B857" s="72">
        <v>2019011803</v>
      </c>
      <c r="C857" s="81" t="s">
        <v>1118</v>
      </c>
      <c r="D857" s="72">
        <v>2019</v>
      </c>
      <c r="E857" s="72" t="s">
        <v>1059</v>
      </c>
      <c r="F857" s="124">
        <v>7.1</v>
      </c>
      <c r="G857" s="124">
        <v>61.25</v>
      </c>
      <c r="H857" s="124">
        <v>4.292</v>
      </c>
      <c r="I857" s="124">
        <f t="shared" si="67"/>
        <v>72.642</v>
      </c>
      <c r="J857" s="27">
        <v>19</v>
      </c>
      <c r="K857" s="27">
        <v>26</v>
      </c>
      <c r="L857" s="126">
        <f t="shared" si="63"/>
        <v>0.730769230769231</v>
      </c>
      <c r="M857" s="27">
        <v>58</v>
      </c>
      <c r="N857" s="27">
        <v>72</v>
      </c>
      <c r="O857" s="126">
        <f t="shared" si="66"/>
        <v>0.805555555555556</v>
      </c>
      <c r="P857" s="72"/>
    </row>
    <row r="858" s="106" customFormat="1" ht="16.5" spans="1:16">
      <c r="A858" s="115">
        <v>854</v>
      </c>
      <c r="B858" s="72">
        <v>2019011823</v>
      </c>
      <c r="C858" s="81" t="s">
        <v>1119</v>
      </c>
      <c r="D858" s="72">
        <v>2019</v>
      </c>
      <c r="E858" s="72" t="s">
        <v>1059</v>
      </c>
      <c r="F858" s="124">
        <v>7.55</v>
      </c>
      <c r="G858" s="124">
        <v>60.5475</v>
      </c>
      <c r="H858" s="124">
        <v>4.256</v>
      </c>
      <c r="I858" s="124">
        <f t="shared" si="67"/>
        <v>72.3535</v>
      </c>
      <c r="J858" s="27">
        <v>20</v>
      </c>
      <c r="K858" s="27">
        <v>26</v>
      </c>
      <c r="L858" s="126">
        <f t="shared" si="63"/>
        <v>0.769230769230769</v>
      </c>
      <c r="M858" s="27">
        <v>59</v>
      </c>
      <c r="N858" s="27">
        <v>72</v>
      </c>
      <c r="O858" s="126">
        <f t="shared" si="66"/>
        <v>0.819444444444444</v>
      </c>
      <c r="P858" s="72"/>
    </row>
    <row r="859" s="106" customFormat="1" ht="16.5" spans="1:16">
      <c r="A859" s="115">
        <v>855</v>
      </c>
      <c r="B859" s="72">
        <v>2019011844</v>
      </c>
      <c r="C859" s="81" t="s">
        <v>1120</v>
      </c>
      <c r="D859" s="72">
        <v>2019</v>
      </c>
      <c r="E859" s="72" t="s">
        <v>1057</v>
      </c>
      <c r="F859" s="124">
        <v>6.2</v>
      </c>
      <c r="G859" s="124">
        <v>59.435</v>
      </c>
      <c r="H859" s="124">
        <v>6.7</v>
      </c>
      <c r="I859" s="124">
        <f t="shared" si="67"/>
        <v>72.335</v>
      </c>
      <c r="J859" s="27">
        <v>19</v>
      </c>
      <c r="K859" s="27">
        <v>22</v>
      </c>
      <c r="L859" s="126">
        <f t="shared" si="63"/>
        <v>0.863636363636364</v>
      </c>
      <c r="M859" s="27">
        <v>60</v>
      </c>
      <c r="N859" s="27">
        <v>72</v>
      </c>
      <c r="O859" s="126">
        <f t="shared" si="66"/>
        <v>0.833333333333333</v>
      </c>
      <c r="P859" s="72"/>
    </row>
    <row r="860" s="106" customFormat="1" ht="16.5" spans="1:16">
      <c r="A860" s="115">
        <v>856</v>
      </c>
      <c r="B860" s="72">
        <v>2019011840</v>
      </c>
      <c r="C860" s="81" t="s">
        <v>1121</v>
      </c>
      <c r="D860" s="72">
        <v>2019</v>
      </c>
      <c r="E860" s="72" t="s">
        <v>1057</v>
      </c>
      <c r="F860" s="124">
        <v>7.15</v>
      </c>
      <c r="G860" s="124">
        <v>59.41</v>
      </c>
      <c r="H860" s="124">
        <v>5.671</v>
      </c>
      <c r="I860" s="124">
        <f t="shared" si="67"/>
        <v>72.231</v>
      </c>
      <c r="J860" s="27">
        <v>20</v>
      </c>
      <c r="K860" s="27">
        <v>22</v>
      </c>
      <c r="L860" s="126">
        <f t="shared" si="63"/>
        <v>0.909090909090909</v>
      </c>
      <c r="M860" s="27">
        <v>61</v>
      </c>
      <c r="N860" s="27">
        <v>72</v>
      </c>
      <c r="O860" s="126">
        <f t="shared" si="66"/>
        <v>0.847222222222222</v>
      </c>
      <c r="P860" s="72"/>
    </row>
    <row r="861" s="106" customFormat="1" ht="16.5" spans="1:16">
      <c r="A861" s="115">
        <v>857</v>
      </c>
      <c r="B861" s="72">
        <v>2019011873</v>
      </c>
      <c r="C861" s="81" t="s">
        <v>1122</v>
      </c>
      <c r="D861" s="72">
        <v>2019</v>
      </c>
      <c r="E861" s="72" t="s">
        <v>1063</v>
      </c>
      <c r="F861" s="124">
        <v>7.4</v>
      </c>
      <c r="G861" s="124">
        <v>59.4225</v>
      </c>
      <c r="H861" s="124">
        <v>5.19</v>
      </c>
      <c r="I861" s="124">
        <f t="shared" si="67"/>
        <v>72.0125</v>
      </c>
      <c r="J861" s="27">
        <v>22</v>
      </c>
      <c r="K861" s="27">
        <v>24</v>
      </c>
      <c r="L861" s="126">
        <f t="shared" si="63"/>
        <v>0.916666666666667</v>
      </c>
      <c r="M861" s="27">
        <v>62</v>
      </c>
      <c r="N861" s="27">
        <v>72</v>
      </c>
      <c r="O861" s="126">
        <f t="shared" si="66"/>
        <v>0.861111111111111</v>
      </c>
      <c r="P861" s="72"/>
    </row>
    <row r="862" s="106" customFormat="1" ht="16.5" spans="1:16">
      <c r="A862" s="115">
        <v>858</v>
      </c>
      <c r="B862" s="72">
        <v>2019011821</v>
      </c>
      <c r="C862" s="81" t="s">
        <v>1123</v>
      </c>
      <c r="D862" s="72">
        <v>2019</v>
      </c>
      <c r="E862" s="72" t="s">
        <v>1059</v>
      </c>
      <c r="F862" s="124">
        <v>7.3</v>
      </c>
      <c r="G862" s="124">
        <v>59.701</v>
      </c>
      <c r="H862" s="124">
        <v>4.592</v>
      </c>
      <c r="I862" s="124">
        <f t="shared" ref="I862:I893" si="68">F862+G862+H862</f>
        <v>71.593</v>
      </c>
      <c r="J862" s="27">
        <v>21</v>
      </c>
      <c r="K862" s="27">
        <v>26</v>
      </c>
      <c r="L862" s="126">
        <f t="shared" si="63"/>
        <v>0.807692307692308</v>
      </c>
      <c r="M862" s="27">
        <v>63</v>
      </c>
      <c r="N862" s="27">
        <v>72</v>
      </c>
      <c r="O862" s="126">
        <f t="shared" si="66"/>
        <v>0.875</v>
      </c>
      <c r="P862" s="72"/>
    </row>
    <row r="863" s="106" customFormat="1" ht="16.5" spans="1:16">
      <c r="A863" s="115">
        <v>859</v>
      </c>
      <c r="B863" s="72">
        <v>2019011868</v>
      </c>
      <c r="C863" s="81" t="s">
        <v>1124</v>
      </c>
      <c r="D863" s="72">
        <v>2019</v>
      </c>
      <c r="E863" s="72" t="s">
        <v>1063</v>
      </c>
      <c r="F863" s="124">
        <v>7.5</v>
      </c>
      <c r="G863" s="124">
        <v>58.5775</v>
      </c>
      <c r="H863" s="124">
        <v>4.503</v>
      </c>
      <c r="I863" s="124">
        <f t="shared" si="68"/>
        <v>70.5805</v>
      </c>
      <c r="J863" s="27">
        <v>23</v>
      </c>
      <c r="K863" s="27">
        <v>24</v>
      </c>
      <c r="L863" s="126">
        <f t="shared" ref="L863:L914" si="69">IFERROR(J863/K863,"")</f>
        <v>0.958333333333333</v>
      </c>
      <c r="M863" s="27">
        <v>64</v>
      </c>
      <c r="N863" s="27">
        <v>72</v>
      </c>
      <c r="O863" s="126">
        <f t="shared" si="66"/>
        <v>0.888888888888889</v>
      </c>
      <c r="P863" s="72"/>
    </row>
    <row r="864" s="106" customFormat="1" ht="16.5" spans="1:16">
      <c r="A864" s="115">
        <v>860</v>
      </c>
      <c r="B864" s="72">
        <v>2019011871</v>
      </c>
      <c r="C864" s="81" t="s">
        <v>1125</v>
      </c>
      <c r="D864" s="72">
        <v>2019</v>
      </c>
      <c r="E864" s="72" t="s">
        <v>1063</v>
      </c>
      <c r="F864" s="124">
        <v>7.2</v>
      </c>
      <c r="G864" s="124">
        <v>58.534</v>
      </c>
      <c r="H864" s="124">
        <v>4.1</v>
      </c>
      <c r="I864" s="124">
        <f t="shared" si="68"/>
        <v>69.834</v>
      </c>
      <c r="J864" s="27">
        <v>24</v>
      </c>
      <c r="K864" s="27">
        <v>24</v>
      </c>
      <c r="L864" s="126">
        <f t="shared" si="69"/>
        <v>1</v>
      </c>
      <c r="M864" s="27">
        <v>65</v>
      </c>
      <c r="N864" s="27">
        <v>72</v>
      </c>
      <c r="O864" s="126">
        <f t="shared" si="66"/>
        <v>0.902777777777778</v>
      </c>
      <c r="P864" s="72"/>
    </row>
    <row r="865" s="106" customFormat="1" ht="16.5" spans="1:16">
      <c r="A865" s="115">
        <v>861</v>
      </c>
      <c r="B865" s="72">
        <v>2019011818</v>
      </c>
      <c r="C865" s="81" t="s">
        <v>1126</v>
      </c>
      <c r="D865" s="72">
        <v>2019</v>
      </c>
      <c r="E865" s="72" t="s">
        <v>1059</v>
      </c>
      <c r="F865" s="124">
        <v>7.55</v>
      </c>
      <c r="G865" s="124">
        <v>56.4125</v>
      </c>
      <c r="H865" s="124">
        <v>5.24</v>
      </c>
      <c r="I865" s="124">
        <f t="shared" si="68"/>
        <v>69.2025</v>
      </c>
      <c r="J865" s="27">
        <v>22</v>
      </c>
      <c r="K865" s="27">
        <v>26</v>
      </c>
      <c r="L865" s="126">
        <f t="shared" si="69"/>
        <v>0.846153846153846</v>
      </c>
      <c r="M865" s="27">
        <v>66</v>
      </c>
      <c r="N865" s="27">
        <v>72</v>
      </c>
      <c r="O865" s="126">
        <f t="shared" si="66"/>
        <v>0.916666666666667</v>
      </c>
      <c r="P865" s="72"/>
    </row>
    <row r="866" s="106" customFormat="1" ht="16.5" spans="1:16">
      <c r="A866" s="115">
        <v>862</v>
      </c>
      <c r="B866" s="72">
        <v>2019011849</v>
      </c>
      <c r="C866" s="81" t="s">
        <v>1127</v>
      </c>
      <c r="D866" s="72">
        <v>2019</v>
      </c>
      <c r="E866" s="72" t="s">
        <v>1057</v>
      </c>
      <c r="F866" s="124">
        <v>6.8</v>
      </c>
      <c r="G866" s="124">
        <v>56.668</v>
      </c>
      <c r="H866" s="124">
        <v>5.239</v>
      </c>
      <c r="I866" s="124">
        <f t="shared" si="68"/>
        <v>68.707</v>
      </c>
      <c r="J866" s="27">
        <v>21</v>
      </c>
      <c r="K866" s="27">
        <v>22</v>
      </c>
      <c r="L866" s="126">
        <f t="shared" si="69"/>
        <v>0.954545454545455</v>
      </c>
      <c r="M866" s="27">
        <v>67</v>
      </c>
      <c r="N866" s="27">
        <v>72</v>
      </c>
      <c r="O866" s="126">
        <f t="shared" si="66"/>
        <v>0.930555555555556</v>
      </c>
      <c r="P866" s="72"/>
    </row>
    <row r="867" s="106" customFormat="1" ht="16.5" spans="1:16">
      <c r="A867" s="115">
        <v>863</v>
      </c>
      <c r="B867" s="72">
        <v>2019011842</v>
      </c>
      <c r="C867" s="81" t="s">
        <v>1128</v>
      </c>
      <c r="D867" s="72">
        <v>2019</v>
      </c>
      <c r="E867" s="72" t="s">
        <v>1057</v>
      </c>
      <c r="F867" s="124">
        <v>6.9</v>
      </c>
      <c r="G867" s="124">
        <v>55.9525</v>
      </c>
      <c r="H867" s="124">
        <v>5.06</v>
      </c>
      <c r="I867" s="124">
        <f t="shared" si="68"/>
        <v>67.9125</v>
      </c>
      <c r="J867" s="27">
        <v>22</v>
      </c>
      <c r="K867" s="27">
        <v>22</v>
      </c>
      <c r="L867" s="126">
        <f t="shared" si="69"/>
        <v>1</v>
      </c>
      <c r="M867" s="27">
        <v>68</v>
      </c>
      <c r="N867" s="27">
        <v>72</v>
      </c>
      <c r="O867" s="126">
        <f t="shared" si="66"/>
        <v>0.944444444444444</v>
      </c>
      <c r="P867" s="72"/>
    </row>
    <row r="868" s="106" customFormat="1" ht="16.5" spans="1:16">
      <c r="A868" s="115">
        <v>864</v>
      </c>
      <c r="B868" s="72">
        <v>2019011814</v>
      </c>
      <c r="C868" s="81" t="s">
        <v>1129</v>
      </c>
      <c r="D868" s="72">
        <v>2019</v>
      </c>
      <c r="E868" s="72" t="s">
        <v>1059</v>
      </c>
      <c r="F868" s="124">
        <v>6.7</v>
      </c>
      <c r="G868" s="124">
        <v>56.15</v>
      </c>
      <c r="H868" s="124">
        <v>4.332</v>
      </c>
      <c r="I868" s="124">
        <f t="shared" si="68"/>
        <v>67.182</v>
      </c>
      <c r="J868" s="27">
        <v>23</v>
      </c>
      <c r="K868" s="27">
        <v>26</v>
      </c>
      <c r="L868" s="126">
        <f t="shared" si="69"/>
        <v>0.884615384615385</v>
      </c>
      <c r="M868" s="27">
        <v>69</v>
      </c>
      <c r="N868" s="27">
        <v>72</v>
      </c>
      <c r="O868" s="126">
        <f t="shared" si="66"/>
        <v>0.958333333333333</v>
      </c>
      <c r="P868" s="72"/>
    </row>
    <row r="869" s="106" customFormat="1" ht="16.5" spans="1:16">
      <c r="A869" s="115">
        <v>865</v>
      </c>
      <c r="B869" s="72">
        <v>2019011820</v>
      </c>
      <c r="C869" s="81" t="s">
        <v>1130</v>
      </c>
      <c r="D869" s="72">
        <v>2019</v>
      </c>
      <c r="E869" s="72" t="s">
        <v>1059</v>
      </c>
      <c r="F869" s="124">
        <v>6.55</v>
      </c>
      <c r="G869" s="124">
        <v>54.775</v>
      </c>
      <c r="H869" s="124">
        <v>4.987</v>
      </c>
      <c r="I869" s="124">
        <f t="shared" si="68"/>
        <v>66.312</v>
      </c>
      <c r="J869" s="27">
        <v>24</v>
      </c>
      <c r="K869" s="27">
        <v>26</v>
      </c>
      <c r="L869" s="126">
        <f t="shared" si="69"/>
        <v>0.923076923076923</v>
      </c>
      <c r="M869" s="27">
        <v>70</v>
      </c>
      <c r="N869" s="27">
        <v>72</v>
      </c>
      <c r="O869" s="126">
        <f t="shared" si="66"/>
        <v>0.972222222222222</v>
      </c>
      <c r="P869" s="72"/>
    </row>
    <row r="870" s="106" customFormat="1" ht="16.5" spans="1:16">
      <c r="A870" s="115">
        <v>866</v>
      </c>
      <c r="B870" s="72">
        <v>2019011822</v>
      </c>
      <c r="C870" s="81" t="s">
        <v>1131</v>
      </c>
      <c r="D870" s="72">
        <v>2019</v>
      </c>
      <c r="E870" s="72" t="s">
        <v>1059</v>
      </c>
      <c r="F870" s="124">
        <v>5.7</v>
      </c>
      <c r="G870" s="124">
        <v>55.6495</v>
      </c>
      <c r="H870" s="124">
        <v>3.824</v>
      </c>
      <c r="I870" s="124">
        <f t="shared" si="68"/>
        <v>65.1735</v>
      </c>
      <c r="J870" s="27">
        <v>25</v>
      </c>
      <c r="K870" s="27">
        <v>26</v>
      </c>
      <c r="L870" s="126">
        <f t="shared" si="69"/>
        <v>0.961538461538462</v>
      </c>
      <c r="M870" s="27">
        <v>71</v>
      </c>
      <c r="N870" s="27">
        <v>72</v>
      </c>
      <c r="O870" s="126">
        <f t="shared" si="66"/>
        <v>0.986111111111111</v>
      </c>
      <c r="P870" s="72"/>
    </row>
    <row r="871" s="106" customFormat="1" ht="16.5" spans="1:16">
      <c r="A871" s="115">
        <v>867</v>
      </c>
      <c r="B871" s="72">
        <v>2019011815</v>
      </c>
      <c r="C871" s="81" t="s">
        <v>1132</v>
      </c>
      <c r="D871" s="72">
        <v>2019</v>
      </c>
      <c r="E871" s="72" t="s">
        <v>1059</v>
      </c>
      <c r="F871" s="124">
        <v>7</v>
      </c>
      <c r="G871" s="124">
        <v>48.74</v>
      </c>
      <c r="H871" s="124">
        <v>8.998</v>
      </c>
      <c r="I871" s="124">
        <f t="shared" si="68"/>
        <v>64.738</v>
      </c>
      <c r="J871" s="27">
        <v>26</v>
      </c>
      <c r="K871" s="27">
        <v>26</v>
      </c>
      <c r="L871" s="126">
        <f t="shared" si="69"/>
        <v>1</v>
      </c>
      <c r="M871" s="27">
        <v>72</v>
      </c>
      <c r="N871" s="27">
        <v>72</v>
      </c>
      <c r="O871" s="126">
        <f t="shared" si="66"/>
        <v>1</v>
      </c>
      <c r="P871" s="72"/>
    </row>
    <row r="872" s="106" customFormat="1" ht="16.5" spans="1:16">
      <c r="A872" s="115">
        <v>868</v>
      </c>
      <c r="B872" s="72">
        <v>2019011759</v>
      </c>
      <c r="C872" s="81" t="s">
        <v>1133</v>
      </c>
      <c r="D872" s="72">
        <v>2019</v>
      </c>
      <c r="E872" s="72" t="s">
        <v>1134</v>
      </c>
      <c r="F872" s="124">
        <v>8.65</v>
      </c>
      <c r="G872" s="124">
        <v>73.94</v>
      </c>
      <c r="H872" s="124">
        <v>7.23</v>
      </c>
      <c r="I872" s="124">
        <f t="shared" si="68"/>
        <v>89.82</v>
      </c>
      <c r="J872" s="27">
        <v>1</v>
      </c>
      <c r="K872" s="27">
        <v>21</v>
      </c>
      <c r="L872" s="126">
        <f t="shared" si="69"/>
        <v>0.0476190476190476</v>
      </c>
      <c r="M872" s="27">
        <v>1</v>
      </c>
      <c r="N872" s="27">
        <v>43</v>
      </c>
      <c r="O872" s="126">
        <f t="shared" si="66"/>
        <v>0.0232558139534884</v>
      </c>
      <c r="P872" s="72"/>
    </row>
    <row r="873" s="106" customFormat="1" ht="16.5" spans="1:16">
      <c r="A873" s="115">
        <v>869</v>
      </c>
      <c r="B873" s="72">
        <v>2019011763</v>
      </c>
      <c r="C873" s="81" t="s">
        <v>1135</v>
      </c>
      <c r="D873" s="72">
        <v>2019</v>
      </c>
      <c r="E873" s="72" t="s">
        <v>1134</v>
      </c>
      <c r="F873" s="124">
        <v>9</v>
      </c>
      <c r="G873" s="124">
        <v>73.25</v>
      </c>
      <c r="H873" s="124">
        <v>7.55</v>
      </c>
      <c r="I873" s="124">
        <f t="shared" si="68"/>
        <v>89.8</v>
      </c>
      <c r="J873" s="27">
        <v>2</v>
      </c>
      <c r="K873" s="27">
        <v>21</v>
      </c>
      <c r="L873" s="126">
        <f t="shared" si="69"/>
        <v>0.0952380952380952</v>
      </c>
      <c r="M873" s="27">
        <v>2</v>
      </c>
      <c r="N873" s="27">
        <v>43</v>
      </c>
      <c r="O873" s="126">
        <f t="shared" si="66"/>
        <v>0.0465116279069767</v>
      </c>
      <c r="P873" s="72"/>
    </row>
    <row r="874" s="106" customFormat="1" ht="16.5" spans="1:16">
      <c r="A874" s="115">
        <v>870</v>
      </c>
      <c r="B874" s="28">
        <v>2019011798</v>
      </c>
      <c r="C874" s="28" t="s">
        <v>1136</v>
      </c>
      <c r="D874" s="28">
        <v>2019</v>
      </c>
      <c r="E874" s="28" t="s">
        <v>1137</v>
      </c>
      <c r="F874" s="125">
        <v>8.9</v>
      </c>
      <c r="G874" s="125">
        <v>71.95</v>
      </c>
      <c r="H874" s="125">
        <v>7.52</v>
      </c>
      <c r="I874" s="124">
        <f t="shared" si="68"/>
        <v>88.37</v>
      </c>
      <c r="J874" s="26">
        <v>1</v>
      </c>
      <c r="K874" s="26">
        <v>22</v>
      </c>
      <c r="L874" s="126">
        <f t="shared" si="69"/>
        <v>0.0454545454545455</v>
      </c>
      <c r="M874" s="27">
        <v>3</v>
      </c>
      <c r="N874" s="27">
        <v>43</v>
      </c>
      <c r="O874" s="126">
        <f t="shared" si="66"/>
        <v>0.0697674418604651</v>
      </c>
      <c r="P874" s="125"/>
    </row>
    <row r="875" s="107" customFormat="1" ht="16.5" spans="1:16">
      <c r="A875" s="72">
        <v>871</v>
      </c>
      <c r="B875" s="72">
        <v>2019011756</v>
      </c>
      <c r="C875" s="81" t="s">
        <v>1138</v>
      </c>
      <c r="D875" s="72">
        <v>2019</v>
      </c>
      <c r="E875" s="72" t="s">
        <v>1134</v>
      </c>
      <c r="F875" s="124">
        <v>7.9</v>
      </c>
      <c r="G875" s="130">
        <v>73.06</v>
      </c>
      <c r="H875" s="124">
        <v>7.2</v>
      </c>
      <c r="I875" s="124">
        <f t="shared" si="68"/>
        <v>88.16</v>
      </c>
      <c r="J875" s="27">
        <v>3</v>
      </c>
      <c r="K875" s="27">
        <v>21</v>
      </c>
      <c r="L875" s="126">
        <f t="shared" si="69"/>
        <v>0.142857142857143</v>
      </c>
      <c r="M875" s="27">
        <v>4</v>
      </c>
      <c r="N875" s="27">
        <v>43</v>
      </c>
      <c r="O875" s="126">
        <f t="shared" si="66"/>
        <v>0.0930232558139535</v>
      </c>
      <c r="P875" s="72"/>
    </row>
    <row r="876" s="107" customFormat="1" ht="16.5" spans="1:16">
      <c r="A876" s="72">
        <v>872</v>
      </c>
      <c r="B876" s="72">
        <v>2019011776</v>
      </c>
      <c r="C876" s="81" t="s">
        <v>1139</v>
      </c>
      <c r="D876" s="72">
        <v>2019</v>
      </c>
      <c r="E876" s="72" t="s">
        <v>1134</v>
      </c>
      <c r="F876" s="124">
        <v>10</v>
      </c>
      <c r="G876" s="124">
        <v>71.84</v>
      </c>
      <c r="H876" s="124">
        <v>5.56</v>
      </c>
      <c r="I876" s="124">
        <f t="shared" si="68"/>
        <v>87.4</v>
      </c>
      <c r="J876" s="27">
        <v>4</v>
      </c>
      <c r="K876" s="27">
        <v>21</v>
      </c>
      <c r="L876" s="126">
        <f t="shared" si="69"/>
        <v>0.19047619047619</v>
      </c>
      <c r="M876" s="27">
        <v>5</v>
      </c>
      <c r="N876" s="27">
        <v>43</v>
      </c>
      <c r="O876" s="126">
        <f t="shared" si="66"/>
        <v>0.116279069767442</v>
      </c>
      <c r="P876" s="72"/>
    </row>
    <row r="877" s="107" customFormat="1" ht="16.5" spans="1:16">
      <c r="A877" s="72">
        <v>873</v>
      </c>
      <c r="B877" s="72">
        <v>2019011765</v>
      </c>
      <c r="C877" s="81" t="s">
        <v>1140</v>
      </c>
      <c r="D877" s="72">
        <v>2019</v>
      </c>
      <c r="E877" s="72" t="s">
        <v>1134</v>
      </c>
      <c r="F877" s="124">
        <v>9.9</v>
      </c>
      <c r="G877" s="124">
        <v>69.05</v>
      </c>
      <c r="H877" s="124">
        <v>7.352</v>
      </c>
      <c r="I877" s="124">
        <f t="shared" si="68"/>
        <v>86.302</v>
      </c>
      <c r="J877" s="27">
        <v>5</v>
      </c>
      <c r="K877" s="27">
        <v>21</v>
      </c>
      <c r="L877" s="126">
        <f t="shared" si="69"/>
        <v>0.238095238095238</v>
      </c>
      <c r="M877" s="27">
        <v>6</v>
      </c>
      <c r="N877" s="27">
        <v>43</v>
      </c>
      <c r="O877" s="126">
        <f t="shared" si="66"/>
        <v>0.13953488372093</v>
      </c>
      <c r="P877" s="72"/>
    </row>
    <row r="878" s="107" customFormat="1" ht="16.5" spans="1:16">
      <c r="A878" s="72">
        <v>874</v>
      </c>
      <c r="B878" s="72">
        <v>2019011767</v>
      </c>
      <c r="C878" s="81" t="s">
        <v>1141</v>
      </c>
      <c r="D878" s="72">
        <v>2019</v>
      </c>
      <c r="E878" s="72" t="s">
        <v>1134</v>
      </c>
      <c r="F878" s="124">
        <v>7.4</v>
      </c>
      <c r="G878" s="124">
        <v>65.72</v>
      </c>
      <c r="H878" s="124">
        <v>7.26</v>
      </c>
      <c r="I878" s="124">
        <f t="shared" si="68"/>
        <v>80.38</v>
      </c>
      <c r="J878" s="27">
        <v>6</v>
      </c>
      <c r="K878" s="27">
        <v>21</v>
      </c>
      <c r="L878" s="126">
        <f t="shared" si="69"/>
        <v>0.285714285714286</v>
      </c>
      <c r="M878" s="27">
        <v>7</v>
      </c>
      <c r="N878" s="27">
        <v>43</v>
      </c>
      <c r="O878" s="126">
        <f t="shared" si="66"/>
        <v>0.162790697674419</v>
      </c>
      <c r="P878" s="72"/>
    </row>
    <row r="879" s="107" customFormat="1" ht="16.5" spans="1:16">
      <c r="A879" s="72">
        <v>875</v>
      </c>
      <c r="B879" s="28">
        <v>2019011785</v>
      </c>
      <c r="C879" s="28" t="s">
        <v>1142</v>
      </c>
      <c r="D879" s="28">
        <v>2019</v>
      </c>
      <c r="E879" s="28" t="s">
        <v>1137</v>
      </c>
      <c r="F879" s="125">
        <v>8.16</v>
      </c>
      <c r="G879" s="125">
        <v>71.23</v>
      </c>
      <c r="H879" s="125">
        <v>6.35</v>
      </c>
      <c r="I879" s="124">
        <f t="shared" si="68"/>
        <v>85.74</v>
      </c>
      <c r="J879" s="26">
        <v>2</v>
      </c>
      <c r="K879" s="26">
        <v>22</v>
      </c>
      <c r="L879" s="126">
        <f t="shared" si="69"/>
        <v>0.0909090909090909</v>
      </c>
      <c r="M879" s="27">
        <v>8</v>
      </c>
      <c r="N879" s="27">
        <v>43</v>
      </c>
      <c r="O879" s="126">
        <f t="shared" si="66"/>
        <v>0.186046511627907</v>
      </c>
      <c r="P879" s="125"/>
    </row>
    <row r="880" s="107" customFormat="1" ht="16.5" spans="1:16">
      <c r="A880" s="72">
        <v>876</v>
      </c>
      <c r="B880" s="72">
        <v>2019011775</v>
      </c>
      <c r="C880" s="81" t="s">
        <v>1143</v>
      </c>
      <c r="D880" s="72">
        <v>2019</v>
      </c>
      <c r="E880" s="72" t="s">
        <v>1134</v>
      </c>
      <c r="F880" s="124">
        <v>8.3</v>
      </c>
      <c r="G880" s="124">
        <v>69.47</v>
      </c>
      <c r="H880" s="124">
        <v>6.64</v>
      </c>
      <c r="I880" s="124">
        <f t="shared" si="68"/>
        <v>84.41</v>
      </c>
      <c r="J880" s="27">
        <v>7</v>
      </c>
      <c r="K880" s="27">
        <v>21</v>
      </c>
      <c r="L880" s="126">
        <f t="shared" si="69"/>
        <v>0.333333333333333</v>
      </c>
      <c r="M880" s="27">
        <v>9</v>
      </c>
      <c r="N880" s="27">
        <v>43</v>
      </c>
      <c r="O880" s="126">
        <f t="shared" si="66"/>
        <v>0.209302325581395</v>
      </c>
      <c r="P880" s="72"/>
    </row>
    <row r="881" s="107" customFormat="1" ht="16.5" spans="1:16">
      <c r="A881" s="72">
        <v>877</v>
      </c>
      <c r="B881" s="28">
        <v>2016011793</v>
      </c>
      <c r="C881" s="28" t="s">
        <v>1144</v>
      </c>
      <c r="D881" s="28">
        <v>2019</v>
      </c>
      <c r="E881" s="131" t="s">
        <v>1137</v>
      </c>
      <c r="F881" s="125">
        <v>9.15</v>
      </c>
      <c r="G881" s="125">
        <v>69.16</v>
      </c>
      <c r="H881" s="125">
        <v>5.78</v>
      </c>
      <c r="I881" s="124">
        <f t="shared" si="68"/>
        <v>84.09</v>
      </c>
      <c r="J881" s="26">
        <v>3</v>
      </c>
      <c r="K881" s="26">
        <v>22</v>
      </c>
      <c r="L881" s="126">
        <f t="shared" si="69"/>
        <v>0.136363636363636</v>
      </c>
      <c r="M881" s="27">
        <v>10</v>
      </c>
      <c r="N881" s="27">
        <v>43</v>
      </c>
      <c r="O881" s="126">
        <f t="shared" si="66"/>
        <v>0.232558139534884</v>
      </c>
      <c r="P881" s="125"/>
    </row>
    <row r="882" s="107" customFormat="1" ht="16.5" spans="1:16">
      <c r="A882" s="72">
        <v>878</v>
      </c>
      <c r="B882" s="28">
        <v>2019011796</v>
      </c>
      <c r="C882" s="28" t="s">
        <v>1145</v>
      </c>
      <c r="D882" s="28">
        <v>2019</v>
      </c>
      <c r="E882" s="28" t="s">
        <v>1137</v>
      </c>
      <c r="F882" s="125">
        <v>9.02</v>
      </c>
      <c r="G882" s="125">
        <v>67.12</v>
      </c>
      <c r="H882" s="125">
        <v>7.18</v>
      </c>
      <c r="I882" s="124">
        <f t="shared" si="68"/>
        <v>83.32</v>
      </c>
      <c r="J882" s="26">
        <v>4</v>
      </c>
      <c r="K882" s="26">
        <v>22</v>
      </c>
      <c r="L882" s="126">
        <f t="shared" si="69"/>
        <v>0.181818181818182</v>
      </c>
      <c r="M882" s="27">
        <v>11</v>
      </c>
      <c r="N882" s="27">
        <v>43</v>
      </c>
      <c r="O882" s="126">
        <f t="shared" si="66"/>
        <v>0.255813953488372</v>
      </c>
      <c r="P882" s="125"/>
    </row>
    <row r="883" s="107" customFormat="1" ht="16.5" spans="1:16">
      <c r="A883" s="72">
        <v>879</v>
      </c>
      <c r="B883" s="28">
        <v>2019011797</v>
      </c>
      <c r="C883" s="28" t="s">
        <v>1146</v>
      </c>
      <c r="D883" s="28">
        <v>2019</v>
      </c>
      <c r="E883" s="28" t="s">
        <v>1137</v>
      </c>
      <c r="F883" s="125">
        <v>8.2</v>
      </c>
      <c r="G883" s="125">
        <v>67.96</v>
      </c>
      <c r="H883" s="125">
        <v>7.15</v>
      </c>
      <c r="I883" s="124">
        <f t="shared" si="68"/>
        <v>83.31</v>
      </c>
      <c r="J883" s="26">
        <v>5</v>
      </c>
      <c r="K883" s="26">
        <v>22</v>
      </c>
      <c r="L883" s="126">
        <f t="shared" si="69"/>
        <v>0.227272727272727</v>
      </c>
      <c r="M883" s="27">
        <v>12</v>
      </c>
      <c r="N883" s="27">
        <v>43</v>
      </c>
      <c r="O883" s="126">
        <f t="shared" si="66"/>
        <v>0.27906976744186</v>
      </c>
      <c r="P883" s="125"/>
    </row>
    <row r="884" s="107" customFormat="1" ht="16.5" spans="1:16">
      <c r="A884" s="72">
        <v>880</v>
      </c>
      <c r="B884" s="72">
        <v>2019011771</v>
      </c>
      <c r="C884" s="81" t="s">
        <v>1147</v>
      </c>
      <c r="D884" s="72">
        <v>2019</v>
      </c>
      <c r="E884" s="72" t="s">
        <v>1134</v>
      </c>
      <c r="F884" s="124">
        <v>9</v>
      </c>
      <c r="G884" s="124">
        <v>67.45</v>
      </c>
      <c r="H884" s="124">
        <v>6.65</v>
      </c>
      <c r="I884" s="124">
        <f t="shared" si="68"/>
        <v>83.1</v>
      </c>
      <c r="J884" s="27">
        <v>8</v>
      </c>
      <c r="K884" s="27">
        <v>21</v>
      </c>
      <c r="L884" s="126">
        <f t="shared" si="69"/>
        <v>0.380952380952381</v>
      </c>
      <c r="M884" s="27">
        <v>13</v>
      </c>
      <c r="N884" s="27">
        <v>43</v>
      </c>
      <c r="O884" s="126">
        <f t="shared" si="66"/>
        <v>0.302325581395349</v>
      </c>
      <c r="P884" s="72"/>
    </row>
    <row r="885" s="107" customFormat="1" ht="16.5" spans="1:16">
      <c r="A885" s="72">
        <v>881</v>
      </c>
      <c r="B885" s="72">
        <v>2019011757</v>
      </c>
      <c r="C885" s="81" t="s">
        <v>1148</v>
      </c>
      <c r="D885" s="72">
        <v>2019</v>
      </c>
      <c r="E885" s="72" t="s">
        <v>1134</v>
      </c>
      <c r="F885" s="124">
        <v>8.4</v>
      </c>
      <c r="G885" s="124">
        <v>67.0875</v>
      </c>
      <c r="H885" s="124">
        <v>7.6</v>
      </c>
      <c r="I885" s="124">
        <f t="shared" si="68"/>
        <v>83.0875</v>
      </c>
      <c r="J885" s="27">
        <v>9</v>
      </c>
      <c r="K885" s="27">
        <v>21</v>
      </c>
      <c r="L885" s="126">
        <f t="shared" si="69"/>
        <v>0.428571428571429</v>
      </c>
      <c r="M885" s="27">
        <v>14</v>
      </c>
      <c r="N885" s="27">
        <v>43</v>
      </c>
      <c r="O885" s="126">
        <f t="shared" si="66"/>
        <v>0.325581395348837</v>
      </c>
      <c r="P885" s="72"/>
    </row>
    <row r="886" s="107" customFormat="1" ht="16.5" spans="1:16">
      <c r="A886" s="72">
        <v>882</v>
      </c>
      <c r="B886" s="72">
        <v>2019011761</v>
      </c>
      <c r="C886" s="81" t="s">
        <v>1149</v>
      </c>
      <c r="D886" s="72">
        <v>2019</v>
      </c>
      <c r="E886" s="72" t="s">
        <v>1134</v>
      </c>
      <c r="F886" s="124">
        <v>8.6</v>
      </c>
      <c r="G886" s="124">
        <v>66.8</v>
      </c>
      <c r="H886" s="124">
        <v>7.4</v>
      </c>
      <c r="I886" s="124">
        <f t="shared" si="68"/>
        <v>82.8</v>
      </c>
      <c r="J886" s="27">
        <v>10</v>
      </c>
      <c r="K886" s="27">
        <v>21</v>
      </c>
      <c r="L886" s="126">
        <f t="shared" si="69"/>
        <v>0.476190476190476</v>
      </c>
      <c r="M886" s="27">
        <v>15</v>
      </c>
      <c r="N886" s="27">
        <v>43</v>
      </c>
      <c r="O886" s="126">
        <f t="shared" si="66"/>
        <v>0.348837209302326</v>
      </c>
      <c r="P886" s="72"/>
    </row>
    <row r="887" s="107" customFormat="1" ht="16.5" spans="1:16">
      <c r="A887" s="72">
        <v>883</v>
      </c>
      <c r="B887" s="28">
        <v>2019011795</v>
      </c>
      <c r="C887" s="28" t="s">
        <v>1150</v>
      </c>
      <c r="D887" s="28">
        <v>2019</v>
      </c>
      <c r="E887" s="28" t="s">
        <v>1137</v>
      </c>
      <c r="F887" s="125">
        <v>8.8</v>
      </c>
      <c r="G887" s="125">
        <v>69.07</v>
      </c>
      <c r="H887" s="125">
        <v>4.94</v>
      </c>
      <c r="I887" s="124">
        <f t="shared" si="68"/>
        <v>82.81</v>
      </c>
      <c r="J887" s="26">
        <v>6</v>
      </c>
      <c r="K887" s="26">
        <v>22</v>
      </c>
      <c r="L887" s="126">
        <f t="shared" si="69"/>
        <v>0.272727272727273</v>
      </c>
      <c r="M887" s="27">
        <v>16</v>
      </c>
      <c r="N887" s="27">
        <v>43</v>
      </c>
      <c r="O887" s="126">
        <f t="shared" si="66"/>
        <v>0.372093023255814</v>
      </c>
      <c r="P887" s="125"/>
    </row>
    <row r="888" s="107" customFormat="1" ht="16.5" spans="1:16">
      <c r="A888" s="72">
        <v>884</v>
      </c>
      <c r="B888" s="72">
        <v>2019011758</v>
      </c>
      <c r="C888" s="81" t="s">
        <v>1151</v>
      </c>
      <c r="D888" s="72">
        <v>2019</v>
      </c>
      <c r="E888" s="72" t="s">
        <v>1134</v>
      </c>
      <c r="F888" s="124">
        <v>8.85</v>
      </c>
      <c r="G888" s="132">
        <v>66.02</v>
      </c>
      <c r="H888" s="124">
        <v>6.88</v>
      </c>
      <c r="I888" s="124">
        <f t="shared" si="68"/>
        <v>81.75</v>
      </c>
      <c r="J888" s="27">
        <v>11</v>
      </c>
      <c r="K888" s="27">
        <v>21</v>
      </c>
      <c r="L888" s="126">
        <f t="shared" si="69"/>
        <v>0.523809523809524</v>
      </c>
      <c r="M888" s="27">
        <v>17</v>
      </c>
      <c r="N888" s="27">
        <v>43</v>
      </c>
      <c r="O888" s="126">
        <f t="shared" ref="O888:O914" si="70">M888/N888</f>
        <v>0.395348837209302</v>
      </c>
      <c r="P888" s="72"/>
    </row>
    <row r="889" s="107" customFormat="1" ht="16.5" spans="1:16">
      <c r="A889" s="72">
        <v>885</v>
      </c>
      <c r="B889" s="133">
        <v>2019011778</v>
      </c>
      <c r="C889" s="28" t="s">
        <v>1152</v>
      </c>
      <c r="D889" s="133">
        <v>2019</v>
      </c>
      <c r="E889" s="133" t="s">
        <v>1137</v>
      </c>
      <c r="F889" s="125">
        <v>8.41</v>
      </c>
      <c r="G889" s="125">
        <v>68.05</v>
      </c>
      <c r="H889" s="125">
        <v>4.69</v>
      </c>
      <c r="I889" s="124">
        <f t="shared" si="68"/>
        <v>81.15</v>
      </c>
      <c r="J889" s="26">
        <v>7</v>
      </c>
      <c r="K889" s="26">
        <v>22</v>
      </c>
      <c r="L889" s="126">
        <f t="shared" si="69"/>
        <v>0.318181818181818</v>
      </c>
      <c r="M889" s="27">
        <v>18</v>
      </c>
      <c r="N889" s="27">
        <v>43</v>
      </c>
      <c r="O889" s="126">
        <f t="shared" si="70"/>
        <v>0.418604651162791</v>
      </c>
      <c r="P889" s="133"/>
    </row>
    <row r="890" s="107" customFormat="1" ht="16.5" spans="1:16">
      <c r="A890" s="72">
        <v>886</v>
      </c>
      <c r="B890" s="28">
        <v>2019011789</v>
      </c>
      <c r="C890" s="28" t="s">
        <v>1153</v>
      </c>
      <c r="D890" s="28">
        <v>2019</v>
      </c>
      <c r="E890" s="28" t="s">
        <v>1137</v>
      </c>
      <c r="F890" s="125">
        <v>8.7</v>
      </c>
      <c r="G890" s="125">
        <v>64.985</v>
      </c>
      <c r="H890" s="125">
        <v>7.39</v>
      </c>
      <c r="I890" s="124">
        <f t="shared" si="68"/>
        <v>81.075</v>
      </c>
      <c r="J890" s="26">
        <v>8</v>
      </c>
      <c r="K890" s="26">
        <v>22</v>
      </c>
      <c r="L890" s="126">
        <f t="shared" si="69"/>
        <v>0.363636363636364</v>
      </c>
      <c r="M890" s="27">
        <v>19</v>
      </c>
      <c r="N890" s="27">
        <v>43</v>
      </c>
      <c r="O890" s="126">
        <f t="shared" si="70"/>
        <v>0.441860465116279</v>
      </c>
      <c r="P890" s="125"/>
    </row>
    <row r="891" s="107" customFormat="1" ht="16.5" spans="1:16">
      <c r="A891" s="72">
        <v>887</v>
      </c>
      <c r="B891" s="133">
        <v>2019011780</v>
      </c>
      <c r="C891" s="28" t="s">
        <v>1154</v>
      </c>
      <c r="D891" s="133">
        <v>2019</v>
      </c>
      <c r="E891" s="133" t="s">
        <v>1137</v>
      </c>
      <c r="F891" s="125">
        <v>8.37</v>
      </c>
      <c r="G891" s="125">
        <v>66.97</v>
      </c>
      <c r="H891" s="125">
        <v>5.39</v>
      </c>
      <c r="I891" s="124">
        <f t="shared" si="68"/>
        <v>80.73</v>
      </c>
      <c r="J891" s="26">
        <v>9</v>
      </c>
      <c r="K891" s="26">
        <v>22</v>
      </c>
      <c r="L891" s="126">
        <f t="shared" si="69"/>
        <v>0.409090909090909</v>
      </c>
      <c r="M891" s="27">
        <v>20</v>
      </c>
      <c r="N891" s="27">
        <v>43</v>
      </c>
      <c r="O891" s="126">
        <f t="shared" si="70"/>
        <v>0.465116279069767</v>
      </c>
      <c r="P891" s="133"/>
    </row>
    <row r="892" s="107" customFormat="1" ht="16.5" spans="1:16">
      <c r="A892" s="72">
        <v>888</v>
      </c>
      <c r="B892" s="28">
        <v>2019011792</v>
      </c>
      <c r="C892" s="28" t="s">
        <v>1155</v>
      </c>
      <c r="D892" s="28">
        <v>2019</v>
      </c>
      <c r="E892" s="28" t="s">
        <v>1137</v>
      </c>
      <c r="F892" s="125">
        <v>8.8</v>
      </c>
      <c r="G892" s="125">
        <v>65.96</v>
      </c>
      <c r="H892" s="125">
        <v>5.85</v>
      </c>
      <c r="I892" s="124">
        <f t="shared" si="68"/>
        <v>80.61</v>
      </c>
      <c r="J892" s="26">
        <v>10</v>
      </c>
      <c r="K892" s="26">
        <v>22</v>
      </c>
      <c r="L892" s="126">
        <f t="shared" si="69"/>
        <v>0.454545454545455</v>
      </c>
      <c r="M892" s="27">
        <v>21</v>
      </c>
      <c r="N892" s="27">
        <v>43</v>
      </c>
      <c r="O892" s="126">
        <f t="shared" si="70"/>
        <v>0.488372093023256</v>
      </c>
      <c r="P892" s="125"/>
    </row>
    <row r="893" s="107" customFormat="1" ht="16.5" spans="1:16">
      <c r="A893" s="72">
        <v>889</v>
      </c>
      <c r="B893" s="133">
        <v>2019011779</v>
      </c>
      <c r="C893" s="28" t="s">
        <v>1156</v>
      </c>
      <c r="D893" s="133">
        <v>2019</v>
      </c>
      <c r="E893" s="133" t="s">
        <v>1137</v>
      </c>
      <c r="F893" s="125">
        <v>8</v>
      </c>
      <c r="G893" s="125">
        <v>65.82</v>
      </c>
      <c r="H893" s="125">
        <v>6.64</v>
      </c>
      <c r="I893" s="124">
        <f t="shared" si="68"/>
        <v>80.46</v>
      </c>
      <c r="J893" s="26">
        <v>11</v>
      </c>
      <c r="K893" s="26">
        <v>22</v>
      </c>
      <c r="L893" s="126">
        <f t="shared" si="69"/>
        <v>0.5</v>
      </c>
      <c r="M893" s="27">
        <v>22</v>
      </c>
      <c r="N893" s="27">
        <v>43</v>
      </c>
      <c r="O893" s="126">
        <f t="shared" si="70"/>
        <v>0.511627906976744</v>
      </c>
      <c r="P893" s="133"/>
    </row>
    <row r="894" s="107" customFormat="1" ht="16.5" spans="1:16">
      <c r="A894" s="72">
        <v>890</v>
      </c>
      <c r="B894" s="72">
        <v>2019011772</v>
      </c>
      <c r="C894" s="81" t="s">
        <v>1157</v>
      </c>
      <c r="D894" s="72">
        <v>2019</v>
      </c>
      <c r="E894" s="72" t="s">
        <v>1134</v>
      </c>
      <c r="F894" s="124">
        <v>8.5</v>
      </c>
      <c r="G894" s="124">
        <v>64.66</v>
      </c>
      <c r="H894" s="124">
        <v>7.23</v>
      </c>
      <c r="I894" s="124">
        <f t="shared" ref="I894:I914" si="71">F894+G894+H894</f>
        <v>80.39</v>
      </c>
      <c r="J894" s="27">
        <v>12</v>
      </c>
      <c r="K894" s="27">
        <v>21</v>
      </c>
      <c r="L894" s="126">
        <f t="shared" si="69"/>
        <v>0.571428571428571</v>
      </c>
      <c r="M894" s="27">
        <v>23</v>
      </c>
      <c r="N894" s="27">
        <v>43</v>
      </c>
      <c r="O894" s="126">
        <f t="shared" si="70"/>
        <v>0.534883720930233</v>
      </c>
      <c r="P894" s="72"/>
    </row>
    <row r="895" s="107" customFormat="1" ht="16.5" spans="1:16">
      <c r="A895" s="72">
        <v>891</v>
      </c>
      <c r="B895" s="28">
        <v>2019011794</v>
      </c>
      <c r="C895" s="28" t="s">
        <v>1158</v>
      </c>
      <c r="D895" s="28">
        <v>2019</v>
      </c>
      <c r="E895" s="28" t="s">
        <v>1137</v>
      </c>
      <c r="F895" s="125">
        <v>8.6</v>
      </c>
      <c r="G895" s="125">
        <v>64.27</v>
      </c>
      <c r="H895" s="125">
        <v>7.17</v>
      </c>
      <c r="I895" s="124">
        <f t="shared" si="71"/>
        <v>80.04</v>
      </c>
      <c r="J895" s="26">
        <v>12</v>
      </c>
      <c r="K895" s="26">
        <v>22</v>
      </c>
      <c r="L895" s="126">
        <f t="shared" si="69"/>
        <v>0.545454545454545</v>
      </c>
      <c r="M895" s="27">
        <v>24</v>
      </c>
      <c r="N895" s="27">
        <v>43</v>
      </c>
      <c r="O895" s="126">
        <f t="shared" si="70"/>
        <v>0.558139534883721</v>
      </c>
      <c r="P895" s="125"/>
    </row>
    <row r="896" s="107" customFormat="1" ht="16.5" spans="1:16">
      <c r="A896" s="72">
        <v>892</v>
      </c>
      <c r="B896" s="133">
        <v>2019011781</v>
      </c>
      <c r="C896" s="28" t="s">
        <v>1159</v>
      </c>
      <c r="D896" s="133">
        <v>2019</v>
      </c>
      <c r="E896" s="133" t="s">
        <v>1137</v>
      </c>
      <c r="F896" s="125">
        <v>8.2</v>
      </c>
      <c r="G896" s="125">
        <v>65.07</v>
      </c>
      <c r="H896" s="125">
        <v>5.98</v>
      </c>
      <c r="I896" s="124">
        <f t="shared" si="71"/>
        <v>79.25</v>
      </c>
      <c r="J896" s="26">
        <v>13</v>
      </c>
      <c r="K896" s="26">
        <v>22</v>
      </c>
      <c r="L896" s="126">
        <f t="shared" si="69"/>
        <v>0.590909090909091</v>
      </c>
      <c r="M896" s="27">
        <v>25</v>
      </c>
      <c r="N896" s="27">
        <v>43</v>
      </c>
      <c r="O896" s="126">
        <f t="shared" si="70"/>
        <v>0.581395348837209</v>
      </c>
      <c r="P896" s="125"/>
    </row>
    <row r="897" s="107" customFormat="1" ht="16.5" spans="1:16">
      <c r="A897" s="72">
        <v>893</v>
      </c>
      <c r="B897" s="72">
        <v>2019011760</v>
      </c>
      <c r="C897" s="81" t="s">
        <v>1160</v>
      </c>
      <c r="D897" s="72">
        <v>2019</v>
      </c>
      <c r="E897" s="72" t="s">
        <v>1134</v>
      </c>
      <c r="F897" s="124">
        <v>8.45</v>
      </c>
      <c r="G897" s="124">
        <v>63.5</v>
      </c>
      <c r="H897" s="124">
        <v>6.86</v>
      </c>
      <c r="I897" s="124">
        <f t="shared" si="71"/>
        <v>78.81</v>
      </c>
      <c r="J897" s="27">
        <v>13</v>
      </c>
      <c r="K897" s="27">
        <v>21</v>
      </c>
      <c r="L897" s="126">
        <f t="shared" ref="L897:L914" si="72">IFERROR(J897/K897,"")</f>
        <v>0.619047619047619</v>
      </c>
      <c r="M897" s="27">
        <v>26</v>
      </c>
      <c r="N897" s="27">
        <v>43</v>
      </c>
      <c r="O897" s="126">
        <f t="shared" si="70"/>
        <v>0.604651162790698</v>
      </c>
      <c r="P897" s="72"/>
    </row>
    <row r="898" s="107" customFormat="1" ht="16.5" spans="1:16">
      <c r="A898" s="72">
        <v>894</v>
      </c>
      <c r="B898" s="28">
        <v>2019011790</v>
      </c>
      <c r="C898" s="28" t="s">
        <v>1161</v>
      </c>
      <c r="D898" s="28">
        <v>2019</v>
      </c>
      <c r="E898" s="28" t="s">
        <v>1137</v>
      </c>
      <c r="F898" s="125">
        <v>7.5</v>
      </c>
      <c r="G898" s="125">
        <v>63.89</v>
      </c>
      <c r="H898" s="125">
        <v>7</v>
      </c>
      <c r="I898" s="124">
        <f t="shared" si="71"/>
        <v>78.39</v>
      </c>
      <c r="J898" s="26">
        <v>14</v>
      </c>
      <c r="K898" s="26">
        <v>22</v>
      </c>
      <c r="L898" s="126">
        <f t="shared" si="72"/>
        <v>0.636363636363636</v>
      </c>
      <c r="M898" s="27">
        <v>27</v>
      </c>
      <c r="N898" s="27">
        <v>43</v>
      </c>
      <c r="O898" s="126">
        <f t="shared" si="70"/>
        <v>0.627906976744186</v>
      </c>
      <c r="P898" s="125"/>
    </row>
    <row r="899" s="107" customFormat="1" ht="16.5" spans="1:16">
      <c r="A899" s="72">
        <v>895</v>
      </c>
      <c r="B899" s="28">
        <v>2019011786</v>
      </c>
      <c r="C899" s="28" t="s">
        <v>1162</v>
      </c>
      <c r="D899" s="28">
        <v>2019</v>
      </c>
      <c r="E899" s="28" t="s">
        <v>1137</v>
      </c>
      <c r="F899" s="125">
        <v>8.1</v>
      </c>
      <c r="G899" s="125">
        <v>63.15</v>
      </c>
      <c r="H899" s="125">
        <v>6.16</v>
      </c>
      <c r="I899" s="124">
        <f t="shared" si="71"/>
        <v>77.41</v>
      </c>
      <c r="J899" s="26">
        <v>15</v>
      </c>
      <c r="K899" s="26">
        <v>22</v>
      </c>
      <c r="L899" s="126">
        <f t="shared" si="72"/>
        <v>0.681818181818182</v>
      </c>
      <c r="M899" s="27">
        <v>28</v>
      </c>
      <c r="N899" s="27">
        <v>43</v>
      </c>
      <c r="O899" s="126">
        <f t="shared" si="70"/>
        <v>0.651162790697674</v>
      </c>
      <c r="P899" s="125"/>
    </row>
    <row r="900" s="107" customFormat="1" ht="16.5" spans="1:16">
      <c r="A900" s="72">
        <v>896</v>
      </c>
      <c r="B900" s="72">
        <v>2019011766</v>
      </c>
      <c r="C900" s="81" t="s">
        <v>1163</v>
      </c>
      <c r="D900" s="72">
        <v>2019</v>
      </c>
      <c r="E900" s="72" t="s">
        <v>1134</v>
      </c>
      <c r="F900" s="124">
        <v>7.5</v>
      </c>
      <c r="G900" s="124">
        <v>63.85</v>
      </c>
      <c r="H900" s="124">
        <v>5.62</v>
      </c>
      <c r="I900" s="124">
        <f t="shared" si="71"/>
        <v>76.97</v>
      </c>
      <c r="J900" s="27">
        <v>14</v>
      </c>
      <c r="K900" s="27">
        <v>21</v>
      </c>
      <c r="L900" s="126">
        <f t="shared" si="72"/>
        <v>0.666666666666667</v>
      </c>
      <c r="M900" s="27">
        <v>29</v>
      </c>
      <c r="N900" s="27">
        <v>43</v>
      </c>
      <c r="O900" s="126">
        <f t="shared" si="70"/>
        <v>0.674418604651163</v>
      </c>
      <c r="P900" s="72"/>
    </row>
    <row r="901" s="107" customFormat="1" ht="16.5" spans="1:16">
      <c r="A901" s="72">
        <v>897</v>
      </c>
      <c r="B901" s="28">
        <v>2019011799</v>
      </c>
      <c r="C901" s="28" t="s">
        <v>1164</v>
      </c>
      <c r="D901" s="28">
        <v>2019</v>
      </c>
      <c r="E901" s="28" t="s">
        <v>1137</v>
      </c>
      <c r="F901" s="125">
        <v>8</v>
      </c>
      <c r="G901" s="125">
        <v>64.56</v>
      </c>
      <c r="H901" s="125">
        <v>4.08</v>
      </c>
      <c r="I901" s="124">
        <f t="shared" si="71"/>
        <v>76.64</v>
      </c>
      <c r="J901" s="26">
        <v>16</v>
      </c>
      <c r="K901" s="26">
        <v>22</v>
      </c>
      <c r="L901" s="126">
        <f t="shared" si="72"/>
        <v>0.727272727272727</v>
      </c>
      <c r="M901" s="27">
        <v>30</v>
      </c>
      <c r="N901" s="27">
        <v>43</v>
      </c>
      <c r="O901" s="126">
        <f t="shared" si="70"/>
        <v>0.697674418604651</v>
      </c>
      <c r="P901" s="125"/>
    </row>
    <row r="902" s="107" customFormat="1" ht="16.5" spans="1:16">
      <c r="A902" s="72">
        <v>898</v>
      </c>
      <c r="B902" s="72">
        <v>2019011773</v>
      </c>
      <c r="C902" s="81" t="s">
        <v>1165</v>
      </c>
      <c r="D902" s="72">
        <v>2019</v>
      </c>
      <c r="E902" s="72" t="s">
        <v>1134</v>
      </c>
      <c r="F902" s="124">
        <v>8.4</v>
      </c>
      <c r="G902" s="124">
        <v>60.995</v>
      </c>
      <c r="H902" s="124">
        <v>6.791</v>
      </c>
      <c r="I902" s="124">
        <f t="shared" si="71"/>
        <v>76.186</v>
      </c>
      <c r="J902" s="27">
        <v>15</v>
      </c>
      <c r="K902" s="27">
        <v>21</v>
      </c>
      <c r="L902" s="126">
        <f t="shared" si="72"/>
        <v>0.714285714285714</v>
      </c>
      <c r="M902" s="27">
        <v>31</v>
      </c>
      <c r="N902" s="27">
        <v>43</v>
      </c>
      <c r="O902" s="126">
        <f t="shared" si="70"/>
        <v>0.720930232558139</v>
      </c>
      <c r="P902" s="72"/>
    </row>
    <row r="903" s="107" customFormat="1" ht="16.5" spans="1:16">
      <c r="A903" s="72">
        <v>899</v>
      </c>
      <c r="B903" s="28">
        <v>2019011783</v>
      </c>
      <c r="C903" s="28" t="s">
        <v>1166</v>
      </c>
      <c r="D903" s="28">
        <v>2019</v>
      </c>
      <c r="E903" s="28" t="s">
        <v>1137</v>
      </c>
      <c r="F903" s="125">
        <v>9.3</v>
      </c>
      <c r="G903" s="125">
        <v>59.35</v>
      </c>
      <c r="H903" s="125">
        <v>7.52</v>
      </c>
      <c r="I903" s="124">
        <f t="shared" si="71"/>
        <v>76.17</v>
      </c>
      <c r="J903" s="26">
        <v>17</v>
      </c>
      <c r="K903" s="26">
        <v>22</v>
      </c>
      <c r="L903" s="126">
        <f t="shared" si="72"/>
        <v>0.772727272727273</v>
      </c>
      <c r="M903" s="27">
        <v>32</v>
      </c>
      <c r="N903" s="27">
        <v>43</v>
      </c>
      <c r="O903" s="126">
        <f t="shared" si="70"/>
        <v>0.744186046511628</v>
      </c>
      <c r="P903" s="125"/>
    </row>
    <row r="904" s="107" customFormat="1" ht="16.5" spans="1:16">
      <c r="A904" s="72">
        <v>900</v>
      </c>
      <c r="B904" s="28">
        <v>2019011787</v>
      </c>
      <c r="C904" s="28" t="s">
        <v>1167</v>
      </c>
      <c r="D904" s="28">
        <v>2019</v>
      </c>
      <c r="E904" s="28" t="s">
        <v>1137</v>
      </c>
      <c r="F904" s="125">
        <v>8.38</v>
      </c>
      <c r="G904" s="125">
        <v>61.9</v>
      </c>
      <c r="H904" s="125">
        <v>4.31</v>
      </c>
      <c r="I904" s="124">
        <f t="shared" si="71"/>
        <v>74.59</v>
      </c>
      <c r="J904" s="26">
        <v>18</v>
      </c>
      <c r="K904" s="26">
        <v>22</v>
      </c>
      <c r="L904" s="126">
        <f t="shared" si="72"/>
        <v>0.818181818181818</v>
      </c>
      <c r="M904" s="27">
        <v>33</v>
      </c>
      <c r="N904" s="27">
        <v>43</v>
      </c>
      <c r="O904" s="126">
        <f t="shared" si="70"/>
        <v>0.767441860465116</v>
      </c>
      <c r="P904" s="125"/>
    </row>
    <row r="905" s="107" customFormat="1" ht="16.5" spans="1:16">
      <c r="A905" s="72">
        <v>901</v>
      </c>
      <c r="B905" s="72">
        <v>2019011777</v>
      </c>
      <c r="C905" s="81" t="s">
        <v>1168</v>
      </c>
      <c r="D905" s="72">
        <v>2019</v>
      </c>
      <c r="E905" s="72" t="s">
        <v>1134</v>
      </c>
      <c r="F905" s="124">
        <v>8.45</v>
      </c>
      <c r="G905" s="124">
        <v>59.74</v>
      </c>
      <c r="H905" s="124">
        <v>6.07</v>
      </c>
      <c r="I905" s="124">
        <f t="shared" si="71"/>
        <v>74.26</v>
      </c>
      <c r="J905" s="27">
        <v>16</v>
      </c>
      <c r="K905" s="27">
        <v>21</v>
      </c>
      <c r="L905" s="126">
        <f t="shared" si="72"/>
        <v>0.761904761904762</v>
      </c>
      <c r="M905" s="27">
        <v>34</v>
      </c>
      <c r="N905" s="27">
        <v>43</v>
      </c>
      <c r="O905" s="126">
        <f t="shared" si="70"/>
        <v>0.790697674418605</v>
      </c>
      <c r="P905" s="72"/>
    </row>
    <row r="906" s="107" customFormat="1" ht="16.5" spans="1:16">
      <c r="A906" s="72">
        <v>902</v>
      </c>
      <c r="B906" s="72">
        <v>2019011762</v>
      </c>
      <c r="C906" s="81" t="s">
        <v>1169</v>
      </c>
      <c r="D906" s="72">
        <v>2019</v>
      </c>
      <c r="E906" s="72" t="s">
        <v>1134</v>
      </c>
      <c r="F906" s="124">
        <v>8.2</v>
      </c>
      <c r="G906" s="124">
        <v>58.59</v>
      </c>
      <c r="H906" s="124">
        <v>7.24</v>
      </c>
      <c r="I906" s="124">
        <f t="shared" si="71"/>
        <v>74.03</v>
      </c>
      <c r="J906" s="27">
        <v>17</v>
      </c>
      <c r="K906" s="27">
        <v>21</v>
      </c>
      <c r="L906" s="126">
        <f t="shared" si="72"/>
        <v>0.80952380952381</v>
      </c>
      <c r="M906" s="27">
        <v>35</v>
      </c>
      <c r="N906" s="27">
        <v>43</v>
      </c>
      <c r="O906" s="126">
        <f t="shared" si="70"/>
        <v>0.813953488372093</v>
      </c>
      <c r="P906" s="72"/>
    </row>
    <row r="907" s="107" customFormat="1" ht="16.5" spans="1:16">
      <c r="A907" s="72">
        <v>903</v>
      </c>
      <c r="B907" s="133">
        <v>2019011782</v>
      </c>
      <c r="C907" s="28" t="s">
        <v>1170</v>
      </c>
      <c r="D907" s="133">
        <v>2019</v>
      </c>
      <c r="E907" s="133" t="s">
        <v>1137</v>
      </c>
      <c r="F907" s="125">
        <v>8.2</v>
      </c>
      <c r="G907" s="125">
        <v>60.49</v>
      </c>
      <c r="H907" s="125">
        <v>4.49</v>
      </c>
      <c r="I907" s="124">
        <f t="shared" si="71"/>
        <v>73.18</v>
      </c>
      <c r="J907" s="26">
        <v>19</v>
      </c>
      <c r="K907" s="26">
        <v>22</v>
      </c>
      <c r="L907" s="126">
        <f t="shared" si="72"/>
        <v>0.863636363636364</v>
      </c>
      <c r="M907" s="27">
        <v>36</v>
      </c>
      <c r="N907" s="27">
        <v>43</v>
      </c>
      <c r="O907" s="126">
        <f t="shared" si="70"/>
        <v>0.837209302325581</v>
      </c>
      <c r="P907" s="125"/>
    </row>
    <row r="908" s="107" customFormat="1" ht="16.5" spans="1:16">
      <c r="A908" s="72">
        <v>904</v>
      </c>
      <c r="B908" s="28">
        <v>2019011784</v>
      </c>
      <c r="C908" s="28" t="s">
        <v>1171</v>
      </c>
      <c r="D908" s="28">
        <v>2019</v>
      </c>
      <c r="E908" s="28" t="s">
        <v>1137</v>
      </c>
      <c r="F908" s="125">
        <v>8.15</v>
      </c>
      <c r="G908" s="125">
        <v>58.67</v>
      </c>
      <c r="H908" s="125">
        <v>5.89</v>
      </c>
      <c r="I908" s="124">
        <f t="shared" si="71"/>
        <v>72.71</v>
      </c>
      <c r="J908" s="26">
        <v>20</v>
      </c>
      <c r="K908" s="26">
        <v>22</v>
      </c>
      <c r="L908" s="126">
        <f t="shared" si="72"/>
        <v>0.909090909090909</v>
      </c>
      <c r="M908" s="27">
        <v>37</v>
      </c>
      <c r="N908" s="27">
        <v>43</v>
      </c>
      <c r="O908" s="126">
        <f t="shared" si="70"/>
        <v>0.86046511627907</v>
      </c>
      <c r="P908" s="125"/>
    </row>
    <row r="909" s="107" customFormat="1" ht="16.5" spans="1:16">
      <c r="A909" s="72">
        <v>905</v>
      </c>
      <c r="B909" s="72">
        <v>2019011768</v>
      </c>
      <c r="C909" s="81" t="s">
        <v>1172</v>
      </c>
      <c r="D909" s="72">
        <v>2019</v>
      </c>
      <c r="E909" s="72" t="s">
        <v>1134</v>
      </c>
      <c r="F909" s="124">
        <v>8.2</v>
      </c>
      <c r="G909" s="124">
        <v>58.12</v>
      </c>
      <c r="H909" s="124">
        <v>6.09</v>
      </c>
      <c r="I909" s="124">
        <f t="shared" si="71"/>
        <v>72.41</v>
      </c>
      <c r="J909" s="27">
        <v>18</v>
      </c>
      <c r="K909" s="27">
        <v>21</v>
      </c>
      <c r="L909" s="126">
        <f t="shared" si="72"/>
        <v>0.857142857142857</v>
      </c>
      <c r="M909" s="27">
        <v>38</v>
      </c>
      <c r="N909" s="27">
        <v>43</v>
      </c>
      <c r="O909" s="126">
        <f t="shared" si="70"/>
        <v>0.883720930232558</v>
      </c>
      <c r="P909" s="72"/>
    </row>
    <row r="910" s="107" customFormat="1" ht="16.5" spans="1:16">
      <c r="A910" s="72">
        <v>906</v>
      </c>
      <c r="B910" s="72">
        <v>2019011774</v>
      </c>
      <c r="C910" s="81" t="s">
        <v>1173</v>
      </c>
      <c r="D910" s="72">
        <v>2019</v>
      </c>
      <c r="E910" s="72" t="s">
        <v>1134</v>
      </c>
      <c r="F910" s="124">
        <v>8.4</v>
      </c>
      <c r="G910" s="124">
        <v>56.21</v>
      </c>
      <c r="H910" s="124">
        <v>7.18</v>
      </c>
      <c r="I910" s="124">
        <f t="shared" si="71"/>
        <v>71.79</v>
      </c>
      <c r="J910" s="27">
        <v>19</v>
      </c>
      <c r="K910" s="27">
        <v>21</v>
      </c>
      <c r="L910" s="126">
        <f t="shared" si="72"/>
        <v>0.904761904761905</v>
      </c>
      <c r="M910" s="27">
        <v>39</v>
      </c>
      <c r="N910" s="27">
        <v>43</v>
      </c>
      <c r="O910" s="126">
        <f t="shared" si="70"/>
        <v>0.906976744186046</v>
      </c>
      <c r="P910" s="72"/>
    </row>
    <row r="911" s="107" customFormat="1" ht="16.5" spans="1:16">
      <c r="A911" s="72">
        <v>907</v>
      </c>
      <c r="B911" s="28">
        <v>2019011791</v>
      </c>
      <c r="C911" s="28" t="s">
        <v>1174</v>
      </c>
      <c r="D911" s="28">
        <v>2019</v>
      </c>
      <c r="E911" s="131" t="s">
        <v>1137</v>
      </c>
      <c r="F911" s="125">
        <v>8.1</v>
      </c>
      <c r="G911" s="125">
        <v>58.01</v>
      </c>
      <c r="H911" s="125">
        <v>4.86</v>
      </c>
      <c r="I911" s="124">
        <f t="shared" si="71"/>
        <v>70.97</v>
      </c>
      <c r="J911" s="26">
        <v>21</v>
      </c>
      <c r="K911" s="26">
        <v>22</v>
      </c>
      <c r="L911" s="126">
        <f t="shared" si="72"/>
        <v>0.954545454545455</v>
      </c>
      <c r="M911" s="27">
        <v>40</v>
      </c>
      <c r="N911" s="27">
        <v>43</v>
      </c>
      <c r="O911" s="126">
        <f t="shared" si="70"/>
        <v>0.930232558139535</v>
      </c>
      <c r="P911" s="125"/>
    </row>
    <row r="912" s="107" customFormat="1" ht="16.5" spans="1:16">
      <c r="A912" s="72">
        <v>908</v>
      </c>
      <c r="B912" s="72">
        <v>2019011770</v>
      </c>
      <c r="C912" s="81" t="s">
        <v>1175</v>
      </c>
      <c r="D912" s="72">
        <v>2019</v>
      </c>
      <c r="E912" s="72" t="s">
        <v>1134</v>
      </c>
      <c r="F912" s="124">
        <v>7.2</v>
      </c>
      <c r="G912" s="124">
        <v>57.3</v>
      </c>
      <c r="H912" s="124">
        <v>5.71</v>
      </c>
      <c r="I912" s="124">
        <f t="shared" si="71"/>
        <v>70.21</v>
      </c>
      <c r="J912" s="27">
        <v>20</v>
      </c>
      <c r="K912" s="27">
        <v>21</v>
      </c>
      <c r="L912" s="126">
        <f t="shared" si="72"/>
        <v>0.952380952380952</v>
      </c>
      <c r="M912" s="27">
        <v>41</v>
      </c>
      <c r="N912" s="27">
        <v>43</v>
      </c>
      <c r="O912" s="126">
        <f t="shared" si="70"/>
        <v>0.953488372093023</v>
      </c>
      <c r="P912" s="72"/>
    </row>
    <row r="913" s="107" customFormat="1" ht="16.5" spans="1:16">
      <c r="A913" s="72">
        <v>909</v>
      </c>
      <c r="B913" s="72">
        <v>2019011764</v>
      </c>
      <c r="C913" s="81" t="s">
        <v>1176</v>
      </c>
      <c r="D913" s="72">
        <v>2019</v>
      </c>
      <c r="E913" s="72" t="s">
        <v>1134</v>
      </c>
      <c r="F913" s="124">
        <v>7.9</v>
      </c>
      <c r="G913" s="134">
        <v>50.83</v>
      </c>
      <c r="H913" s="124">
        <v>6.65</v>
      </c>
      <c r="I913" s="124">
        <f t="shared" si="71"/>
        <v>65.38</v>
      </c>
      <c r="J913" s="27">
        <v>21</v>
      </c>
      <c r="K913" s="27">
        <v>21</v>
      </c>
      <c r="L913" s="126">
        <f t="shared" si="72"/>
        <v>1</v>
      </c>
      <c r="M913" s="27">
        <v>42</v>
      </c>
      <c r="N913" s="27">
        <v>43</v>
      </c>
      <c r="O913" s="126">
        <f t="shared" si="70"/>
        <v>0.976744186046512</v>
      </c>
      <c r="P913" s="72"/>
    </row>
    <row r="914" s="107" customFormat="1" ht="16.5" spans="1:16">
      <c r="A914" s="72">
        <v>910</v>
      </c>
      <c r="B914" s="28">
        <v>2019011788</v>
      </c>
      <c r="C914" s="28" t="s">
        <v>1177</v>
      </c>
      <c r="D914" s="28">
        <v>2019</v>
      </c>
      <c r="E914" s="28" t="s">
        <v>1137</v>
      </c>
      <c r="F914" s="125">
        <v>8.1</v>
      </c>
      <c r="G914" s="125">
        <v>50.01</v>
      </c>
      <c r="H914" s="125">
        <v>6</v>
      </c>
      <c r="I914" s="124">
        <f t="shared" si="71"/>
        <v>64.11</v>
      </c>
      <c r="J914" s="26">
        <v>22</v>
      </c>
      <c r="K914" s="26">
        <v>22</v>
      </c>
      <c r="L914" s="126">
        <f t="shared" si="72"/>
        <v>1</v>
      </c>
      <c r="M914" s="27">
        <v>43</v>
      </c>
      <c r="N914" s="27">
        <v>43</v>
      </c>
      <c r="O914" s="126">
        <f t="shared" si="70"/>
        <v>1</v>
      </c>
      <c r="P914" s="125"/>
    </row>
  </sheetData>
  <sortState ref="A5:O60">
    <sortCondition ref="I5:I60" descending="1"/>
  </sortState>
  <mergeCells count="3">
    <mergeCell ref="A1:P1"/>
    <mergeCell ref="A2:P2"/>
    <mergeCell ref="A3:P3"/>
  </mergeCells>
  <conditionalFormatting sqref="C239">
    <cfRule type="duplicateValues" dxfId="0" priority="164" stopIfTrue="1"/>
  </conditionalFormatting>
  <conditionalFormatting sqref="B562">
    <cfRule type="duplicateValues" dxfId="0" priority="133" stopIfTrue="1"/>
  </conditionalFormatting>
  <conditionalFormatting sqref="B563">
    <cfRule type="duplicateValues" dxfId="0" priority="132" stopIfTrue="1"/>
  </conditionalFormatting>
  <conditionalFormatting sqref="B564">
    <cfRule type="duplicateValues" dxfId="0" priority="131" stopIfTrue="1"/>
  </conditionalFormatting>
  <conditionalFormatting sqref="B565">
    <cfRule type="duplicateValues" dxfId="0" priority="130" stopIfTrue="1"/>
  </conditionalFormatting>
  <conditionalFormatting sqref="B566">
    <cfRule type="duplicateValues" dxfId="0" priority="129" stopIfTrue="1"/>
  </conditionalFormatting>
  <conditionalFormatting sqref="B567">
    <cfRule type="duplicateValues" dxfId="0" priority="128" stopIfTrue="1"/>
  </conditionalFormatting>
  <conditionalFormatting sqref="B568">
    <cfRule type="duplicateValues" dxfId="0" priority="127" stopIfTrue="1"/>
  </conditionalFormatting>
  <conditionalFormatting sqref="B569">
    <cfRule type="duplicateValues" dxfId="0" priority="126" stopIfTrue="1"/>
  </conditionalFormatting>
  <conditionalFormatting sqref="B570">
    <cfRule type="duplicateValues" dxfId="0" priority="125" stopIfTrue="1"/>
  </conditionalFormatting>
  <conditionalFormatting sqref="B571">
    <cfRule type="duplicateValues" dxfId="0" priority="124" stopIfTrue="1"/>
  </conditionalFormatting>
  <conditionalFormatting sqref="B572">
    <cfRule type="duplicateValues" dxfId="0" priority="123" stopIfTrue="1"/>
  </conditionalFormatting>
  <conditionalFormatting sqref="B573">
    <cfRule type="duplicateValues" dxfId="0" priority="122" stopIfTrue="1"/>
  </conditionalFormatting>
  <conditionalFormatting sqref="B574">
    <cfRule type="duplicateValues" dxfId="0" priority="121" stopIfTrue="1"/>
  </conditionalFormatting>
  <conditionalFormatting sqref="B575">
    <cfRule type="duplicateValues" dxfId="0" priority="120" stopIfTrue="1"/>
  </conditionalFormatting>
  <conditionalFormatting sqref="B576">
    <cfRule type="duplicateValues" dxfId="0" priority="119" stopIfTrue="1"/>
  </conditionalFormatting>
  <conditionalFormatting sqref="B577">
    <cfRule type="duplicateValues" dxfId="0" priority="118" stopIfTrue="1"/>
  </conditionalFormatting>
  <conditionalFormatting sqref="B578">
    <cfRule type="duplicateValues" dxfId="0" priority="117" stopIfTrue="1"/>
  </conditionalFormatting>
  <conditionalFormatting sqref="B579">
    <cfRule type="duplicateValues" dxfId="0" priority="114" stopIfTrue="1"/>
  </conditionalFormatting>
  <conditionalFormatting sqref="B580">
    <cfRule type="duplicateValues" dxfId="0" priority="116" stopIfTrue="1"/>
  </conditionalFormatting>
  <conditionalFormatting sqref="B581">
    <cfRule type="duplicateValues" dxfId="0" priority="115" stopIfTrue="1"/>
  </conditionalFormatting>
  <conditionalFormatting sqref="B582">
    <cfRule type="duplicateValues" dxfId="0" priority="113" stopIfTrue="1"/>
  </conditionalFormatting>
  <conditionalFormatting sqref="B583">
    <cfRule type="duplicateValues" dxfId="0" priority="112" stopIfTrue="1"/>
  </conditionalFormatting>
  <conditionalFormatting sqref="B584">
    <cfRule type="duplicateValues" dxfId="0" priority="111" stopIfTrue="1"/>
  </conditionalFormatting>
  <conditionalFormatting sqref="B585">
    <cfRule type="duplicateValues" dxfId="0" priority="110" stopIfTrue="1"/>
  </conditionalFormatting>
  <conditionalFormatting sqref="B586">
    <cfRule type="duplicateValues" dxfId="0" priority="109" stopIfTrue="1"/>
  </conditionalFormatting>
  <conditionalFormatting sqref="B587">
    <cfRule type="duplicateValues" dxfId="0" priority="108" stopIfTrue="1"/>
  </conditionalFormatting>
  <conditionalFormatting sqref="B588">
    <cfRule type="duplicateValues" dxfId="0" priority="107" stopIfTrue="1"/>
  </conditionalFormatting>
  <conditionalFormatting sqref="B589">
    <cfRule type="duplicateValues" dxfId="0" priority="106" stopIfTrue="1"/>
  </conditionalFormatting>
  <conditionalFormatting sqref="B590">
    <cfRule type="duplicateValues" dxfId="0" priority="105" stopIfTrue="1"/>
  </conditionalFormatting>
  <conditionalFormatting sqref="B591">
    <cfRule type="duplicateValues" dxfId="0" priority="104" stopIfTrue="1"/>
  </conditionalFormatting>
  <conditionalFormatting sqref="B592">
    <cfRule type="duplicateValues" dxfId="0" priority="103" stopIfTrue="1"/>
  </conditionalFormatting>
  <conditionalFormatting sqref="B593">
    <cfRule type="duplicateValues" dxfId="0" priority="102" stopIfTrue="1"/>
  </conditionalFormatting>
  <conditionalFormatting sqref="B594">
    <cfRule type="duplicateValues" dxfId="0" priority="101" stopIfTrue="1"/>
  </conditionalFormatting>
  <conditionalFormatting sqref="B595">
    <cfRule type="duplicateValues" dxfId="0" priority="100" stopIfTrue="1"/>
  </conditionalFormatting>
  <conditionalFormatting sqref="B596">
    <cfRule type="duplicateValues" dxfId="0" priority="99" stopIfTrue="1"/>
  </conditionalFormatting>
  <conditionalFormatting sqref="B597">
    <cfRule type="duplicateValues" dxfId="0" priority="98" stopIfTrue="1"/>
  </conditionalFormatting>
  <conditionalFormatting sqref="B598">
    <cfRule type="duplicateValues" dxfId="0" priority="97" stopIfTrue="1"/>
  </conditionalFormatting>
  <conditionalFormatting sqref="B599">
    <cfRule type="duplicateValues" dxfId="0" priority="96" stopIfTrue="1"/>
  </conditionalFormatting>
  <conditionalFormatting sqref="B600">
    <cfRule type="duplicateValues" dxfId="0" priority="95" stopIfTrue="1"/>
  </conditionalFormatting>
  <conditionalFormatting sqref="B601">
    <cfRule type="duplicateValues" dxfId="0" priority="94" stopIfTrue="1"/>
  </conditionalFormatting>
  <conditionalFormatting sqref="B602">
    <cfRule type="duplicateValues" dxfId="0" priority="93" stopIfTrue="1"/>
  </conditionalFormatting>
  <conditionalFormatting sqref="B603">
    <cfRule type="duplicateValues" dxfId="0" priority="92" stopIfTrue="1"/>
  </conditionalFormatting>
  <conditionalFormatting sqref="B604">
    <cfRule type="duplicateValues" dxfId="0" priority="91" stopIfTrue="1"/>
  </conditionalFormatting>
  <conditionalFormatting sqref="B605">
    <cfRule type="duplicateValues" dxfId="0" priority="90" stopIfTrue="1"/>
  </conditionalFormatting>
  <conditionalFormatting sqref="B606">
    <cfRule type="duplicateValues" dxfId="0" priority="89" stopIfTrue="1"/>
  </conditionalFormatting>
  <conditionalFormatting sqref="B607">
    <cfRule type="duplicateValues" dxfId="0" priority="88" stopIfTrue="1"/>
  </conditionalFormatting>
  <conditionalFormatting sqref="B608">
    <cfRule type="duplicateValues" dxfId="0" priority="87" stopIfTrue="1"/>
  </conditionalFormatting>
  <conditionalFormatting sqref="B609">
    <cfRule type="duplicateValues" dxfId="0" priority="86" stopIfTrue="1"/>
  </conditionalFormatting>
  <conditionalFormatting sqref="B610">
    <cfRule type="duplicateValues" dxfId="0" priority="85" stopIfTrue="1"/>
  </conditionalFormatting>
  <conditionalFormatting sqref="B611">
    <cfRule type="duplicateValues" dxfId="0" priority="84" stopIfTrue="1"/>
  </conditionalFormatting>
  <conditionalFormatting sqref="B612">
    <cfRule type="duplicateValues" dxfId="0" priority="83" stopIfTrue="1"/>
  </conditionalFormatting>
  <conditionalFormatting sqref="B613">
    <cfRule type="duplicateValues" dxfId="0" priority="82" stopIfTrue="1"/>
  </conditionalFormatting>
  <conditionalFormatting sqref="B614">
    <cfRule type="duplicateValues" dxfId="0" priority="81" stopIfTrue="1"/>
  </conditionalFormatting>
  <conditionalFormatting sqref="B615">
    <cfRule type="duplicateValues" dxfId="0" priority="80" stopIfTrue="1"/>
  </conditionalFormatting>
  <conditionalFormatting sqref="B616">
    <cfRule type="duplicateValues" dxfId="0" priority="79" stopIfTrue="1"/>
  </conditionalFormatting>
  <conditionalFormatting sqref="B617">
    <cfRule type="duplicateValues" dxfId="0" priority="78" stopIfTrue="1"/>
  </conditionalFormatting>
  <conditionalFormatting sqref="B618">
    <cfRule type="duplicateValues" dxfId="0" priority="77" stopIfTrue="1"/>
  </conditionalFormatting>
  <conditionalFormatting sqref="B619">
    <cfRule type="duplicateValues" dxfId="0" priority="76" stopIfTrue="1"/>
  </conditionalFormatting>
  <conditionalFormatting sqref="B620">
    <cfRule type="duplicateValues" dxfId="0" priority="75" stopIfTrue="1"/>
  </conditionalFormatting>
  <conditionalFormatting sqref="B621">
    <cfRule type="duplicateValues" dxfId="0" priority="74" stopIfTrue="1"/>
  </conditionalFormatting>
  <conditionalFormatting sqref="B622">
    <cfRule type="duplicateValues" dxfId="0" priority="73" stopIfTrue="1"/>
  </conditionalFormatting>
  <conditionalFormatting sqref="B623">
    <cfRule type="duplicateValues" dxfId="0" priority="72" stopIfTrue="1"/>
  </conditionalFormatting>
  <conditionalFormatting sqref="B624">
    <cfRule type="duplicateValues" dxfId="0" priority="71" stopIfTrue="1"/>
  </conditionalFormatting>
  <conditionalFormatting sqref="B625">
    <cfRule type="duplicateValues" dxfId="0" priority="70" stopIfTrue="1"/>
  </conditionalFormatting>
  <conditionalFormatting sqref="B627">
    <cfRule type="duplicateValues" dxfId="1" priority="149" stopIfTrue="1"/>
  </conditionalFormatting>
  <conditionalFormatting sqref="B628">
    <cfRule type="duplicateValues" dxfId="0" priority="147" stopIfTrue="1"/>
  </conditionalFormatting>
  <conditionalFormatting sqref="B629">
    <cfRule type="duplicateValues" dxfId="0" priority="160" stopIfTrue="1"/>
  </conditionalFormatting>
  <conditionalFormatting sqref="B630">
    <cfRule type="duplicateValues" dxfId="0" priority="139" stopIfTrue="1"/>
  </conditionalFormatting>
  <conditionalFormatting sqref="B631">
    <cfRule type="duplicateValues" dxfId="0" priority="136" stopIfTrue="1"/>
  </conditionalFormatting>
  <conditionalFormatting sqref="B632">
    <cfRule type="duplicateValues" dxfId="0" priority="157" stopIfTrue="1"/>
  </conditionalFormatting>
  <conditionalFormatting sqref="B633">
    <cfRule type="duplicateValues" dxfId="0" priority="148" stopIfTrue="1"/>
  </conditionalFormatting>
  <conditionalFormatting sqref="B634">
    <cfRule type="duplicateValues" dxfId="1" priority="161" stopIfTrue="1"/>
  </conditionalFormatting>
  <conditionalFormatting sqref="B635">
    <cfRule type="duplicateValues" dxfId="1" priority="145" stopIfTrue="1"/>
  </conditionalFormatting>
  <conditionalFormatting sqref="B636">
    <cfRule type="duplicateValues" dxfId="0" priority="144" stopIfTrue="1"/>
  </conditionalFormatting>
  <conditionalFormatting sqref="B637">
    <cfRule type="duplicateValues" dxfId="0" priority="150" stopIfTrue="1"/>
  </conditionalFormatting>
  <conditionalFormatting sqref="B638">
    <cfRule type="duplicateValues" dxfId="1" priority="146" stopIfTrue="1"/>
  </conditionalFormatting>
  <conditionalFormatting sqref="B639">
    <cfRule type="duplicateValues" dxfId="0" priority="151" stopIfTrue="1"/>
  </conditionalFormatting>
  <conditionalFormatting sqref="B640">
    <cfRule type="duplicateValues" dxfId="0" priority="137" stopIfTrue="1"/>
  </conditionalFormatting>
  <conditionalFormatting sqref="B641">
    <cfRule type="duplicateValues" dxfId="0" priority="153" stopIfTrue="1"/>
  </conditionalFormatting>
  <conditionalFormatting sqref="B642">
    <cfRule type="duplicateValues" dxfId="1" priority="156" stopIfTrue="1"/>
  </conditionalFormatting>
  <conditionalFormatting sqref="B643">
    <cfRule type="duplicateValues" dxfId="0" priority="154" stopIfTrue="1"/>
  </conditionalFormatting>
  <conditionalFormatting sqref="B644">
    <cfRule type="duplicateValues" dxfId="0" priority="142" stopIfTrue="1"/>
  </conditionalFormatting>
  <conditionalFormatting sqref="B645">
    <cfRule type="duplicateValues" dxfId="0" priority="158" stopIfTrue="1"/>
  </conditionalFormatting>
  <conditionalFormatting sqref="B646">
    <cfRule type="duplicateValues" dxfId="1" priority="155" stopIfTrue="1"/>
  </conditionalFormatting>
  <conditionalFormatting sqref="B647">
    <cfRule type="duplicateValues" dxfId="1" priority="140" stopIfTrue="1"/>
  </conditionalFormatting>
  <conditionalFormatting sqref="B648">
    <cfRule type="duplicateValues" dxfId="1" priority="152" stopIfTrue="1"/>
  </conditionalFormatting>
  <conditionalFormatting sqref="B649">
    <cfRule type="duplicateValues" dxfId="1" priority="141" stopIfTrue="1"/>
  </conditionalFormatting>
  <conditionalFormatting sqref="B650">
    <cfRule type="duplicateValues" dxfId="1" priority="134" stopIfTrue="1"/>
  </conditionalFormatting>
  <conditionalFormatting sqref="B651">
    <cfRule type="duplicateValues" dxfId="1" priority="138" stopIfTrue="1"/>
  </conditionalFormatting>
  <conditionalFormatting sqref="B652">
    <cfRule type="duplicateValues" dxfId="0" priority="143" stopIfTrue="1"/>
  </conditionalFormatting>
  <conditionalFormatting sqref="B653">
    <cfRule type="duplicateValues" dxfId="0" priority="135" stopIfTrue="1"/>
  </conditionalFormatting>
  <conditionalFormatting sqref="B803">
    <cfRule type="duplicateValues" dxfId="0" priority="69" stopIfTrue="1"/>
  </conditionalFormatting>
  <conditionalFormatting sqref="B804">
    <cfRule type="duplicateValues" dxfId="0" priority="68" stopIfTrue="1"/>
  </conditionalFormatting>
  <conditionalFormatting sqref="B805">
    <cfRule type="duplicateValues" dxfId="0" priority="67" stopIfTrue="1"/>
  </conditionalFormatting>
  <conditionalFormatting sqref="B806">
    <cfRule type="duplicateValues" dxfId="0" priority="66" stopIfTrue="1"/>
  </conditionalFormatting>
  <conditionalFormatting sqref="B807">
    <cfRule type="duplicateValues" dxfId="0" priority="65" stopIfTrue="1"/>
  </conditionalFormatting>
  <conditionalFormatting sqref="B808">
    <cfRule type="duplicateValues" dxfId="0" priority="64" stopIfTrue="1"/>
  </conditionalFormatting>
  <conditionalFormatting sqref="B809">
    <cfRule type="duplicateValues" dxfId="0" priority="63" stopIfTrue="1"/>
  </conditionalFormatting>
  <conditionalFormatting sqref="B810">
    <cfRule type="duplicateValues" dxfId="0" priority="62" stopIfTrue="1"/>
  </conditionalFormatting>
  <conditionalFormatting sqref="B811">
    <cfRule type="duplicateValues" dxfId="0" priority="61" stopIfTrue="1"/>
  </conditionalFormatting>
  <conditionalFormatting sqref="B812">
    <cfRule type="duplicateValues" dxfId="0" priority="60" stopIfTrue="1"/>
  </conditionalFormatting>
  <conditionalFormatting sqref="B813">
    <cfRule type="duplicateValues" dxfId="0" priority="59" stopIfTrue="1"/>
  </conditionalFormatting>
  <conditionalFormatting sqref="B814">
    <cfRule type="duplicateValues" dxfId="0" priority="58" stopIfTrue="1"/>
  </conditionalFormatting>
  <conditionalFormatting sqref="B815">
    <cfRule type="duplicateValues" dxfId="0" priority="57" stopIfTrue="1"/>
  </conditionalFormatting>
  <conditionalFormatting sqref="B816">
    <cfRule type="duplicateValues" dxfId="0" priority="56" stopIfTrue="1"/>
  </conditionalFormatting>
  <conditionalFormatting sqref="B817">
    <cfRule type="duplicateValues" dxfId="0" priority="55" stopIfTrue="1"/>
  </conditionalFormatting>
  <conditionalFormatting sqref="B818">
    <cfRule type="duplicateValues" dxfId="0" priority="54" stopIfTrue="1"/>
  </conditionalFormatting>
  <conditionalFormatting sqref="B819">
    <cfRule type="duplicateValues" dxfId="0" priority="53" stopIfTrue="1"/>
  </conditionalFormatting>
  <conditionalFormatting sqref="B820">
    <cfRule type="duplicateValues" dxfId="0" priority="52" stopIfTrue="1"/>
  </conditionalFormatting>
  <conditionalFormatting sqref="B821">
    <cfRule type="duplicateValues" dxfId="0" priority="51" stopIfTrue="1"/>
  </conditionalFormatting>
  <conditionalFormatting sqref="B822">
    <cfRule type="duplicateValues" dxfId="0" priority="50" stopIfTrue="1"/>
  </conditionalFormatting>
  <conditionalFormatting sqref="B823">
    <cfRule type="duplicateValues" dxfId="0" priority="49" stopIfTrue="1"/>
  </conditionalFormatting>
  <conditionalFormatting sqref="B824">
    <cfRule type="duplicateValues" dxfId="0" priority="48" stopIfTrue="1"/>
  </conditionalFormatting>
  <conditionalFormatting sqref="B825">
    <cfRule type="duplicateValues" dxfId="0" priority="47" stopIfTrue="1"/>
  </conditionalFormatting>
  <conditionalFormatting sqref="B826">
    <cfRule type="duplicateValues" dxfId="0" priority="46" stopIfTrue="1"/>
  </conditionalFormatting>
  <conditionalFormatting sqref="B827">
    <cfRule type="duplicateValues" dxfId="0" priority="45" stopIfTrue="1"/>
  </conditionalFormatting>
  <conditionalFormatting sqref="B828">
    <cfRule type="duplicateValues" dxfId="0" priority="44" stopIfTrue="1"/>
  </conditionalFormatting>
  <conditionalFormatting sqref="B829">
    <cfRule type="duplicateValues" dxfId="0" priority="43" stopIfTrue="1"/>
  </conditionalFormatting>
  <conditionalFormatting sqref="B830">
    <cfRule type="duplicateValues" dxfId="0" priority="42" stopIfTrue="1"/>
  </conditionalFormatting>
  <conditionalFormatting sqref="B831">
    <cfRule type="duplicateValues" dxfId="0" priority="41" stopIfTrue="1"/>
  </conditionalFormatting>
  <conditionalFormatting sqref="B832">
    <cfRule type="duplicateValues" dxfId="0" priority="40" stopIfTrue="1"/>
  </conditionalFormatting>
  <conditionalFormatting sqref="B833">
    <cfRule type="duplicateValues" dxfId="0" priority="39" stopIfTrue="1"/>
  </conditionalFormatting>
  <conditionalFormatting sqref="B834">
    <cfRule type="duplicateValues" dxfId="0" priority="38" stopIfTrue="1"/>
  </conditionalFormatting>
  <conditionalFormatting sqref="B835">
    <cfRule type="duplicateValues" dxfId="0" priority="37" stopIfTrue="1"/>
  </conditionalFormatting>
  <conditionalFormatting sqref="B836">
    <cfRule type="duplicateValues" dxfId="0" priority="36" stopIfTrue="1"/>
  </conditionalFormatting>
  <conditionalFormatting sqref="B837">
    <cfRule type="duplicateValues" dxfId="0" priority="35" stopIfTrue="1"/>
  </conditionalFormatting>
  <conditionalFormatting sqref="B838">
    <cfRule type="duplicateValues" dxfId="0" priority="34" stopIfTrue="1"/>
  </conditionalFormatting>
  <conditionalFormatting sqref="B839">
    <cfRule type="duplicateValues" dxfId="0" priority="33" stopIfTrue="1"/>
  </conditionalFormatting>
  <conditionalFormatting sqref="B840">
    <cfRule type="duplicateValues" dxfId="0" priority="32" stopIfTrue="1"/>
  </conditionalFormatting>
  <conditionalFormatting sqref="B841">
    <cfRule type="duplicateValues" dxfId="0" priority="31" stopIfTrue="1"/>
  </conditionalFormatting>
  <conditionalFormatting sqref="B842">
    <cfRule type="duplicateValues" dxfId="0" priority="30" stopIfTrue="1"/>
  </conditionalFormatting>
  <conditionalFormatting sqref="B843">
    <cfRule type="duplicateValues" dxfId="0" priority="29" stopIfTrue="1"/>
  </conditionalFormatting>
  <conditionalFormatting sqref="B844">
    <cfRule type="duplicateValues" dxfId="0" priority="28" stopIfTrue="1"/>
  </conditionalFormatting>
  <conditionalFormatting sqref="B845">
    <cfRule type="duplicateValues" dxfId="0" priority="27" stopIfTrue="1"/>
  </conditionalFormatting>
  <conditionalFormatting sqref="B846">
    <cfRule type="duplicateValues" dxfId="0" priority="26" stopIfTrue="1"/>
  </conditionalFormatting>
  <conditionalFormatting sqref="B847">
    <cfRule type="duplicateValues" dxfId="0" priority="25" stopIfTrue="1"/>
  </conditionalFormatting>
  <conditionalFormatting sqref="B848">
    <cfRule type="duplicateValues" dxfId="0" priority="24" stopIfTrue="1"/>
  </conditionalFormatting>
  <conditionalFormatting sqref="B849">
    <cfRule type="duplicateValues" dxfId="0" priority="23" stopIfTrue="1"/>
  </conditionalFormatting>
  <conditionalFormatting sqref="B850">
    <cfRule type="duplicateValues" dxfId="0" priority="22" stopIfTrue="1"/>
  </conditionalFormatting>
  <conditionalFormatting sqref="B851">
    <cfRule type="duplicateValues" dxfId="0" priority="21" stopIfTrue="1"/>
  </conditionalFormatting>
  <conditionalFormatting sqref="B852">
    <cfRule type="duplicateValues" dxfId="0" priority="20" stopIfTrue="1"/>
  </conditionalFormatting>
  <conditionalFormatting sqref="B853">
    <cfRule type="duplicateValues" dxfId="0" priority="19" stopIfTrue="1"/>
  </conditionalFormatting>
  <conditionalFormatting sqref="B854">
    <cfRule type="duplicateValues" dxfId="0" priority="18" stopIfTrue="1"/>
  </conditionalFormatting>
  <conditionalFormatting sqref="B855">
    <cfRule type="duplicateValues" dxfId="0" priority="17" stopIfTrue="1"/>
  </conditionalFormatting>
  <conditionalFormatting sqref="B856">
    <cfRule type="duplicateValues" dxfId="0" priority="16" stopIfTrue="1"/>
  </conditionalFormatting>
  <conditionalFormatting sqref="B857">
    <cfRule type="duplicateValues" dxfId="0" priority="15" stopIfTrue="1"/>
  </conditionalFormatting>
  <conditionalFormatting sqref="B858">
    <cfRule type="duplicateValues" dxfId="0" priority="14" stopIfTrue="1"/>
  </conditionalFormatting>
  <conditionalFormatting sqref="B859">
    <cfRule type="duplicateValues" dxfId="0" priority="13" stopIfTrue="1"/>
  </conditionalFormatting>
  <conditionalFormatting sqref="B860">
    <cfRule type="duplicateValues" dxfId="0" priority="12" stopIfTrue="1"/>
  </conditionalFormatting>
  <conditionalFormatting sqref="B861">
    <cfRule type="duplicateValues" dxfId="0" priority="11" stopIfTrue="1"/>
  </conditionalFormatting>
  <conditionalFormatting sqref="B862">
    <cfRule type="duplicateValues" dxfId="0" priority="10" stopIfTrue="1"/>
  </conditionalFormatting>
  <conditionalFormatting sqref="B863">
    <cfRule type="duplicateValues" dxfId="0" priority="9" stopIfTrue="1"/>
  </conditionalFormatting>
  <conditionalFormatting sqref="B864">
    <cfRule type="duplicateValues" dxfId="0" priority="8" stopIfTrue="1"/>
  </conditionalFormatting>
  <conditionalFormatting sqref="B865">
    <cfRule type="duplicateValues" dxfId="0" priority="7" stopIfTrue="1"/>
  </conditionalFormatting>
  <conditionalFormatting sqref="B866">
    <cfRule type="duplicateValues" dxfId="0" priority="6" stopIfTrue="1"/>
  </conditionalFormatting>
  <conditionalFormatting sqref="B867">
    <cfRule type="duplicateValues" dxfId="0" priority="5" stopIfTrue="1"/>
  </conditionalFormatting>
  <conditionalFormatting sqref="B868">
    <cfRule type="duplicateValues" dxfId="0" priority="4" stopIfTrue="1"/>
  </conditionalFormatting>
  <conditionalFormatting sqref="B869">
    <cfRule type="duplicateValues" dxfId="0" priority="3" stopIfTrue="1"/>
  </conditionalFormatting>
  <conditionalFormatting sqref="B870">
    <cfRule type="duplicateValues" dxfId="0" priority="2" stopIfTrue="1"/>
  </conditionalFormatting>
  <conditionalFormatting sqref="B871">
    <cfRule type="duplicateValues" dxfId="0" priority="1" stopIfTrue="1"/>
  </conditionalFormatting>
  <conditionalFormatting sqref="B510:B532">
    <cfRule type="duplicateValues" dxfId="0" priority="163" stopIfTrue="1"/>
  </conditionalFormatting>
  <conditionalFormatting sqref="B533:B561">
    <cfRule type="duplicateValues" dxfId="0" priority="162" stopIfTrue="1"/>
  </conditionalFormatting>
  <conditionalFormatting sqref="B1:B2 B4">
    <cfRule type="duplicateValues" dxfId="1" priority="196" stopIfTrue="1"/>
  </conditionalFormatting>
  <conditionalFormatting sqref="B626 B654">
    <cfRule type="duplicateValues" dxfId="0" priority="159" stopIfTrue="1"/>
  </conditionalFormatting>
  <dataValidations count="1">
    <dataValidation allowBlank="1" showInputMessage="1" showErrorMessage="1" prompt="请输入专业简称+班级，如“计算机1802”" sqref="E91 E92 E93 E189 E190 E563 E579 E675 E676 E770 E799 E88:E90 E94:E150 E181:E188 E191:E239 E324:E385 E533:E562 E564:E578 E580:E581 E582:E625 E626:E654 E655:E674 E677:E682 E683:E710 E711:E741 E742:E751 E752:E769 E771:E798 E800:E867 E868:E871"/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141"/>
  <sheetViews>
    <sheetView tabSelected="1" zoomScale="90" zoomScaleNormal="90" topLeftCell="A35" workbookViewId="0">
      <selection activeCell="C38" sqref="C38"/>
    </sheetView>
  </sheetViews>
  <sheetFormatPr defaultColWidth="9" defaultRowHeight="14.25"/>
  <cols>
    <col min="1" max="1" width="7.125" style="57" customWidth="1"/>
    <col min="2" max="2" width="14.375" style="57" customWidth="1"/>
    <col min="3" max="3" width="12.75" style="57" customWidth="1"/>
    <col min="4" max="5" width="7" style="57" customWidth="1"/>
    <col min="6" max="6" width="11.875" style="57" customWidth="1"/>
    <col min="7" max="8" width="8.875" style="57" customWidth="1"/>
    <col min="9" max="9" width="12.25" style="57" customWidth="1"/>
    <col min="10" max="12" width="8.875" style="57" customWidth="1"/>
    <col min="13" max="13" width="17.375" style="57" customWidth="1"/>
    <col min="14" max="14" width="18.875" style="12" customWidth="1"/>
    <col min="15" max="27" width="9.25" style="57" customWidth="1"/>
    <col min="28" max="251" width="12.875" style="57" customWidth="1"/>
    <col min="252" max="16384" width="9" style="57"/>
  </cols>
  <sheetData>
    <row r="1" ht="17.25" spans="1:251">
      <c r="A1" s="58" t="s">
        <v>1178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48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  <c r="BM1" s="93"/>
      <c r="BN1" s="93"/>
      <c r="BO1" s="93"/>
      <c r="BP1" s="93"/>
      <c r="BQ1" s="93"/>
      <c r="BR1" s="93"/>
      <c r="BS1" s="93"/>
      <c r="BT1" s="93"/>
      <c r="BU1" s="93"/>
      <c r="BV1" s="93"/>
      <c r="BW1" s="93"/>
      <c r="BX1" s="93"/>
      <c r="BY1" s="93"/>
      <c r="BZ1" s="93"/>
      <c r="CA1" s="93"/>
      <c r="CB1" s="93"/>
      <c r="CC1" s="93"/>
      <c r="CD1" s="93"/>
      <c r="CE1" s="93"/>
      <c r="CF1" s="93"/>
      <c r="CG1" s="93"/>
      <c r="CH1" s="93"/>
      <c r="CI1" s="93"/>
      <c r="CJ1" s="93"/>
      <c r="CK1" s="93"/>
      <c r="CL1" s="93"/>
      <c r="CM1" s="93"/>
      <c r="CN1" s="93"/>
      <c r="CO1" s="93"/>
      <c r="CP1" s="93"/>
      <c r="CQ1" s="93"/>
      <c r="CR1" s="93"/>
      <c r="CS1" s="93"/>
      <c r="CT1" s="93"/>
      <c r="CU1" s="93"/>
      <c r="CV1" s="93"/>
      <c r="CW1" s="93"/>
      <c r="CX1" s="93"/>
      <c r="CY1" s="93"/>
      <c r="CZ1" s="93"/>
      <c r="DA1" s="93"/>
      <c r="DB1" s="93"/>
      <c r="DC1" s="93"/>
      <c r="DD1" s="93"/>
      <c r="DE1" s="93"/>
      <c r="DF1" s="93"/>
      <c r="DG1" s="93"/>
      <c r="DH1" s="93"/>
      <c r="DI1" s="93"/>
      <c r="DJ1" s="93"/>
      <c r="DK1" s="93"/>
      <c r="DL1" s="93"/>
      <c r="DM1" s="93"/>
      <c r="DN1" s="93"/>
      <c r="DO1" s="93"/>
      <c r="DP1" s="93"/>
      <c r="DQ1" s="93"/>
      <c r="DR1" s="93"/>
      <c r="DS1" s="93"/>
      <c r="DT1" s="93"/>
      <c r="DU1" s="93"/>
      <c r="DV1" s="93"/>
      <c r="DW1" s="93"/>
      <c r="DX1" s="93"/>
      <c r="DY1" s="93"/>
      <c r="DZ1" s="93"/>
      <c r="EA1" s="93"/>
      <c r="EB1" s="93"/>
      <c r="EC1" s="93"/>
      <c r="ED1" s="93"/>
      <c r="EE1" s="93"/>
      <c r="EF1" s="93"/>
      <c r="EG1" s="93"/>
      <c r="EH1" s="93"/>
      <c r="EI1" s="93"/>
      <c r="EJ1" s="93"/>
      <c r="EK1" s="93"/>
      <c r="EL1" s="93"/>
      <c r="EM1" s="93"/>
      <c r="EN1" s="93"/>
      <c r="EO1" s="93"/>
      <c r="EP1" s="93"/>
      <c r="EQ1" s="93"/>
      <c r="ER1" s="93"/>
      <c r="ES1" s="93"/>
      <c r="ET1" s="93"/>
      <c r="EU1" s="93"/>
      <c r="EV1" s="93"/>
      <c r="EW1" s="93"/>
      <c r="EX1" s="93"/>
      <c r="EY1" s="93"/>
      <c r="EZ1" s="93"/>
      <c r="FA1" s="93"/>
      <c r="FB1" s="93"/>
      <c r="FC1" s="93"/>
      <c r="FD1" s="93"/>
      <c r="FE1" s="93"/>
      <c r="FF1" s="93"/>
      <c r="FG1" s="93"/>
      <c r="FH1" s="93"/>
      <c r="FI1" s="93"/>
      <c r="FJ1" s="93"/>
      <c r="FK1" s="93"/>
      <c r="FL1" s="93"/>
      <c r="FM1" s="93"/>
      <c r="FN1" s="93"/>
      <c r="FO1" s="93"/>
      <c r="FP1" s="93"/>
      <c r="FQ1" s="93"/>
      <c r="FR1" s="93"/>
      <c r="FS1" s="93"/>
      <c r="FT1" s="93"/>
      <c r="FU1" s="93"/>
      <c r="FV1" s="93"/>
      <c r="FW1" s="93"/>
      <c r="FX1" s="93"/>
      <c r="FY1" s="93"/>
      <c r="FZ1" s="93"/>
      <c r="GA1" s="93"/>
      <c r="GB1" s="93"/>
      <c r="GC1" s="93"/>
      <c r="GD1" s="93"/>
      <c r="GE1" s="93"/>
      <c r="GF1" s="93"/>
      <c r="GG1" s="93"/>
      <c r="GH1" s="93"/>
      <c r="GI1" s="93"/>
      <c r="GJ1" s="93"/>
      <c r="GK1" s="93"/>
      <c r="GL1" s="93"/>
      <c r="GM1" s="93"/>
      <c r="GN1" s="93"/>
      <c r="GO1" s="93"/>
      <c r="GP1" s="93"/>
      <c r="GQ1" s="93"/>
      <c r="GR1" s="93"/>
      <c r="GS1" s="93"/>
      <c r="GT1" s="93"/>
      <c r="GU1" s="93"/>
      <c r="GV1" s="93"/>
      <c r="GW1" s="93"/>
      <c r="GX1" s="93"/>
      <c r="GY1" s="93"/>
      <c r="GZ1" s="93"/>
      <c r="HA1" s="93"/>
      <c r="HB1" s="93"/>
      <c r="HC1" s="93"/>
      <c r="HD1" s="93"/>
      <c r="HE1" s="93"/>
      <c r="HF1" s="93"/>
      <c r="HG1" s="93"/>
      <c r="HH1" s="93"/>
      <c r="HI1" s="93"/>
      <c r="HJ1" s="93"/>
      <c r="HK1" s="93"/>
      <c r="HL1" s="93"/>
      <c r="HM1" s="93"/>
      <c r="HN1" s="93"/>
      <c r="HO1" s="93"/>
      <c r="HP1" s="93"/>
      <c r="HQ1" s="93"/>
      <c r="HR1" s="93"/>
      <c r="HS1" s="93"/>
      <c r="HT1" s="93"/>
      <c r="HU1" s="93"/>
      <c r="HV1" s="93"/>
      <c r="HW1" s="93"/>
      <c r="HX1" s="93"/>
      <c r="HY1" s="93"/>
      <c r="HZ1" s="93"/>
      <c r="IA1" s="93"/>
      <c r="IB1" s="93"/>
      <c r="IC1" s="93"/>
      <c r="ID1" s="93"/>
      <c r="IE1" s="93"/>
      <c r="IF1" s="93"/>
      <c r="IG1" s="93"/>
      <c r="IH1" s="93"/>
      <c r="II1" s="93"/>
      <c r="IJ1" s="93"/>
      <c r="IK1" s="93"/>
      <c r="IL1" s="93"/>
      <c r="IM1" s="93"/>
      <c r="IN1" s="93"/>
      <c r="IO1" s="93"/>
      <c r="IP1" s="93"/>
      <c r="IQ1" s="93"/>
    </row>
    <row r="2" ht="46.5" customHeight="1" spans="1:251">
      <c r="A2" s="59" t="s">
        <v>1179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48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  <c r="DF2" s="93"/>
      <c r="DG2" s="93"/>
      <c r="DH2" s="93"/>
      <c r="DI2" s="93"/>
      <c r="DJ2" s="93"/>
      <c r="DK2" s="93"/>
      <c r="DL2" s="93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93"/>
      <c r="DX2" s="93"/>
      <c r="DY2" s="93"/>
      <c r="DZ2" s="93"/>
      <c r="EA2" s="93"/>
      <c r="EB2" s="93"/>
      <c r="EC2" s="93"/>
      <c r="ED2" s="93"/>
      <c r="EE2" s="93"/>
      <c r="EF2" s="93"/>
      <c r="EG2" s="93"/>
      <c r="EH2" s="93"/>
      <c r="EI2" s="93"/>
      <c r="EJ2" s="93"/>
      <c r="EK2" s="93"/>
      <c r="EL2" s="93"/>
      <c r="EM2" s="93"/>
      <c r="EN2" s="93"/>
      <c r="EO2" s="93"/>
      <c r="EP2" s="93"/>
      <c r="EQ2" s="93"/>
      <c r="ER2" s="93"/>
      <c r="ES2" s="93"/>
      <c r="ET2" s="93"/>
      <c r="EU2" s="93"/>
      <c r="EV2" s="93"/>
      <c r="EW2" s="93"/>
      <c r="EX2" s="93"/>
      <c r="EY2" s="93"/>
      <c r="EZ2" s="93"/>
      <c r="FA2" s="93"/>
      <c r="FB2" s="93"/>
      <c r="FC2" s="93"/>
      <c r="FD2" s="93"/>
      <c r="FE2" s="93"/>
      <c r="FF2" s="93"/>
      <c r="FG2" s="93"/>
      <c r="FH2" s="93"/>
      <c r="FI2" s="93"/>
      <c r="FJ2" s="93"/>
      <c r="FK2" s="93"/>
      <c r="FL2" s="93"/>
      <c r="FM2" s="93"/>
      <c r="FN2" s="93"/>
      <c r="FO2" s="93"/>
      <c r="FP2" s="93"/>
      <c r="FQ2" s="93"/>
      <c r="FR2" s="93"/>
      <c r="FS2" s="93"/>
      <c r="FT2" s="93"/>
      <c r="FU2" s="93"/>
      <c r="FV2" s="93"/>
      <c r="FW2" s="93"/>
      <c r="FX2" s="93"/>
      <c r="FY2" s="93"/>
      <c r="FZ2" s="93"/>
      <c r="GA2" s="93"/>
      <c r="GB2" s="93"/>
      <c r="GC2" s="93"/>
      <c r="GD2" s="93"/>
      <c r="GE2" s="93"/>
      <c r="GF2" s="93"/>
      <c r="GG2" s="93"/>
      <c r="GH2" s="93"/>
      <c r="GI2" s="93"/>
      <c r="GJ2" s="93"/>
      <c r="GK2" s="93"/>
      <c r="GL2" s="93"/>
      <c r="GM2" s="93"/>
      <c r="GN2" s="93"/>
      <c r="GO2" s="93"/>
      <c r="GP2" s="93"/>
      <c r="GQ2" s="93"/>
      <c r="GR2" s="93"/>
      <c r="GS2" s="93"/>
      <c r="GT2" s="93"/>
      <c r="GU2" s="93"/>
      <c r="GV2" s="93"/>
      <c r="GW2" s="93"/>
      <c r="GX2" s="93"/>
      <c r="GY2" s="93"/>
      <c r="GZ2" s="93"/>
      <c r="HA2" s="93"/>
      <c r="HB2" s="93"/>
      <c r="HC2" s="93"/>
      <c r="HD2" s="93"/>
      <c r="HE2" s="93"/>
      <c r="HF2" s="93"/>
      <c r="HG2" s="93"/>
      <c r="HH2" s="93"/>
      <c r="HI2" s="93"/>
      <c r="HJ2" s="93"/>
      <c r="HK2" s="93"/>
      <c r="HL2" s="93"/>
      <c r="HM2" s="93"/>
      <c r="HN2" s="93"/>
      <c r="HO2" s="93"/>
      <c r="HP2" s="93"/>
      <c r="HQ2" s="93"/>
      <c r="HR2" s="93"/>
      <c r="HS2" s="93"/>
      <c r="HT2" s="93"/>
      <c r="HU2" s="93"/>
      <c r="HV2" s="93"/>
      <c r="HW2" s="93"/>
      <c r="HX2" s="93"/>
      <c r="HY2" s="93"/>
      <c r="HZ2" s="93"/>
      <c r="IA2" s="93"/>
      <c r="IB2" s="93"/>
      <c r="IC2" s="93"/>
      <c r="ID2" s="93"/>
      <c r="IE2" s="93"/>
      <c r="IF2" s="93"/>
      <c r="IG2" s="93"/>
      <c r="IH2" s="93"/>
      <c r="II2" s="93"/>
      <c r="IJ2" s="93"/>
      <c r="IK2" s="93"/>
      <c r="IL2" s="93"/>
      <c r="IM2" s="93"/>
      <c r="IN2" s="93"/>
      <c r="IO2" s="93"/>
      <c r="IP2" s="93"/>
      <c r="IQ2" s="93"/>
    </row>
    <row r="3" ht="30.75" customHeight="1" spans="1:251">
      <c r="A3" s="60" t="s">
        <v>1180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48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3"/>
      <c r="DK3" s="93"/>
      <c r="DL3" s="93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93"/>
      <c r="DX3" s="93"/>
      <c r="DY3" s="93"/>
      <c r="DZ3" s="93"/>
      <c r="EA3" s="93"/>
      <c r="EB3" s="93"/>
      <c r="EC3" s="93"/>
      <c r="ED3" s="93"/>
      <c r="EE3" s="93"/>
      <c r="EF3" s="93"/>
      <c r="EG3" s="93"/>
      <c r="EH3" s="93"/>
      <c r="EI3" s="93"/>
      <c r="EJ3" s="93"/>
      <c r="EK3" s="93"/>
      <c r="EL3" s="93"/>
      <c r="EM3" s="93"/>
      <c r="EN3" s="93"/>
      <c r="EO3" s="93"/>
      <c r="EP3" s="93"/>
      <c r="EQ3" s="93"/>
      <c r="ER3" s="93"/>
      <c r="ES3" s="93"/>
      <c r="ET3" s="93"/>
      <c r="EU3" s="93"/>
      <c r="EV3" s="93"/>
      <c r="EW3" s="93"/>
      <c r="EX3" s="93"/>
      <c r="EY3" s="93"/>
      <c r="EZ3" s="93"/>
      <c r="FA3" s="93"/>
      <c r="FB3" s="93"/>
      <c r="FC3" s="93"/>
      <c r="FD3" s="93"/>
      <c r="FE3" s="93"/>
      <c r="FF3" s="93"/>
      <c r="FG3" s="93"/>
      <c r="FH3" s="93"/>
      <c r="FI3" s="93"/>
      <c r="FJ3" s="93"/>
      <c r="FK3" s="93"/>
      <c r="FL3" s="93"/>
      <c r="FM3" s="93"/>
      <c r="FN3" s="93"/>
      <c r="FO3" s="93"/>
      <c r="FP3" s="93"/>
      <c r="FQ3" s="93"/>
      <c r="FR3" s="93"/>
      <c r="FS3" s="93"/>
      <c r="FT3" s="93"/>
      <c r="FU3" s="93"/>
      <c r="FV3" s="93"/>
      <c r="FW3" s="93"/>
      <c r="FX3" s="93"/>
      <c r="FY3" s="93"/>
      <c r="FZ3" s="93"/>
      <c r="GA3" s="93"/>
      <c r="GB3" s="93"/>
      <c r="GC3" s="93"/>
      <c r="GD3" s="93"/>
      <c r="GE3" s="93"/>
      <c r="GF3" s="93"/>
      <c r="GG3" s="93"/>
      <c r="GH3" s="93"/>
      <c r="GI3" s="93"/>
      <c r="GJ3" s="93"/>
      <c r="GK3" s="93"/>
      <c r="GL3" s="93"/>
      <c r="GM3" s="93"/>
      <c r="GN3" s="93"/>
      <c r="GO3" s="93"/>
      <c r="GP3" s="93"/>
      <c r="GQ3" s="93"/>
      <c r="GR3" s="93"/>
      <c r="GS3" s="93"/>
      <c r="GT3" s="93"/>
      <c r="GU3" s="93"/>
      <c r="GV3" s="93"/>
      <c r="GW3" s="93"/>
      <c r="GX3" s="93"/>
      <c r="GY3" s="93"/>
      <c r="GZ3" s="93"/>
      <c r="HA3" s="93"/>
      <c r="HB3" s="93"/>
      <c r="HC3" s="93"/>
      <c r="HD3" s="93"/>
      <c r="HE3" s="93"/>
      <c r="HF3" s="93"/>
      <c r="HG3" s="93"/>
      <c r="HH3" s="93"/>
      <c r="HI3" s="93"/>
      <c r="HJ3" s="93"/>
      <c r="HK3" s="93"/>
      <c r="HL3" s="93"/>
      <c r="HM3" s="93"/>
      <c r="HN3" s="93"/>
      <c r="HO3" s="93"/>
      <c r="HP3" s="93"/>
      <c r="HQ3" s="93"/>
      <c r="HR3" s="93"/>
      <c r="HS3" s="93"/>
      <c r="HT3" s="93"/>
      <c r="HU3" s="93"/>
      <c r="HV3" s="93"/>
      <c r="HW3" s="93"/>
      <c r="HX3" s="93"/>
      <c r="HY3" s="93"/>
      <c r="HZ3" s="93"/>
      <c r="IA3" s="93"/>
      <c r="IB3" s="93"/>
      <c r="IC3" s="93"/>
      <c r="ID3" s="93"/>
      <c r="IE3" s="93"/>
      <c r="IF3" s="93"/>
      <c r="IG3" s="93"/>
      <c r="IH3" s="93"/>
      <c r="II3" s="93"/>
      <c r="IJ3" s="93"/>
      <c r="IK3" s="93"/>
      <c r="IL3" s="93"/>
      <c r="IM3" s="93"/>
      <c r="IN3" s="93"/>
      <c r="IO3" s="93"/>
      <c r="IP3" s="93"/>
      <c r="IQ3" s="93"/>
    </row>
    <row r="4" ht="37.5" customHeight="1" spans="1:251">
      <c r="A4" s="61" t="s">
        <v>3</v>
      </c>
      <c r="B4" s="61" t="s">
        <v>4</v>
      </c>
      <c r="C4" s="61" t="s">
        <v>5</v>
      </c>
      <c r="D4" s="61" t="s">
        <v>1181</v>
      </c>
      <c r="E4" s="61" t="s">
        <v>6</v>
      </c>
      <c r="F4" s="62" t="s">
        <v>1182</v>
      </c>
      <c r="G4" s="62" t="s">
        <v>12</v>
      </c>
      <c r="H4" s="62" t="s">
        <v>13</v>
      </c>
      <c r="I4" s="62" t="s">
        <v>14</v>
      </c>
      <c r="J4" s="61" t="s">
        <v>15</v>
      </c>
      <c r="K4" s="61" t="s">
        <v>16</v>
      </c>
      <c r="L4" s="61" t="s">
        <v>17</v>
      </c>
      <c r="M4" s="61" t="s">
        <v>18</v>
      </c>
      <c r="N4" s="84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3"/>
      <c r="CD4" s="93"/>
      <c r="CE4" s="93"/>
      <c r="CF4" s="93"/>
      <c r="CG4" s="93"/>
      <c r="CH4" s="93"/>
      <c r="CI4" s="93"/>
      <c r="CJ4" s="93"/>
      <c r="CK4" s="93"/>
      <c r="CL4" s="93"/>
      <c r="CM4" s="93"/>
      <c r="CN4" s="93"/>
      <c r="CO4" s="93"/>
      <c r="CP4" s="93"/>
      <c r="CQ4" s="93"/>
      <c r="CR4" s="93"/>
      <c r="CS4" s="93"/>
      <c r="CT4" s="93"/>
      <c r="CU4" s="93"/>
      <c r="CV4" s="93"/>
      <c r="CW4" s="93"/>
      <c r="CX4" s="93"/>
      <c r="CY4" s="93"/>
      <c r="CZ4" s="93"/>
      <c r="DA4" s="93"/>
      <c r="DB4" s="93"/>
      <c r="DC4" s="93"/>
      <c r="DD4" s="93"/>
      <c r="DE4" s="93"/>
      <c r="DF4" s="93"/>
      <c r="DG4" s="93"/>
      <c r="DH4" s="93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  <c r="DT4" s="93"/>
      <c r="DU4" s="93"/>
      <c r="DV4" s="93"/>
      <c r="DW4" s="93"/>
      <c r="DX4" s="93"/>
      <c r="DY4" s="93"/>
      <c r="DZ4" s="93"/>
      <c r="EA4" s="93"/>
      <c r="EB4" s="93"/>
      <c r="EC4" s="93"/>
      <c r="ED4" s="93"/>
      <c r="EE4" s="93"/>
      <c r="EF4" s="93"/>
      <c r="EG4" s="93"/>
      <c r="EH4" s="93"/>
      <c r="EI4" s="93"/>
      <c r="EJ4" s="93"/>
      <c r="EK4" s="93"/>
      <c r="EL4" s="93"/>
      <c r="EM4" s="93"/>
      <c r="EN4" s="93"/>
      <c r="EO4" s="93"/>
      <c r="EP4" s="93"/>
      <c r="EQ4" s="93"/>
      <c r="ER4" s="93"/>
      <c r="ES4" s="93"/>
      <c r="ET4" s="93"/>
      <c r="EU4" s="93"/>
      <c r="EV4" s="93"/>
      <c r="EW4" s="93"/>
      <c r="EX4" s="93"/>
      <c r="EY4" s="93"/>
      <c r="EZ4" s="93"/>
      <c r="FA4" s="93"/>
      <c r="FB4" s="93"/>
      <c r="FC4" s="93"/>
      <c r="FD4" s="93"/>
      <c r="FE4" s="93"/>
      <c r="FF4" s="93"/>
      <c r="FG4" s="93"/>
      <c r="FH4" s="93"/>
      <c r="FI4" s="93"/>
      <c r="FJ4" s="93"/>
      <c r="FK4" s="93"/>
      <c r="FL4" s="93"/>
      <c r="FM4" s="93"/>
      <c r="FN4" s="93"/>
      <c r="FO4" s="93"/>
      <c r="FP4" s="93"/>
      <c r="FQ4" s="93"/>
      <c r="FR4" s="93"/>
      <c r="FS4" s="93"/>
      <c r="FT4" s="93"/>
      <c r="FU4" s="93"/>
      <c r="FV4" s="93"/>
      <c r="FW4" s="93"/>
      <c r="FX4" s="93"/>
      <c r="FY4" s="93"/>
      <c r="FZ4" s="93"/>
      <c r="GA4" s="93"/>
      <c r="GB4" s="93"/>
      <c r="GC4" s="93"/>
      <c r="GD4" s="93"/>
      <c r="GE4" s="93"/>
      <c r="GF4" s="93"/>
      <c r="GG4" s="93"/>
      <c r="GH4" s="93"/>
      <c r="GI4" s="93"/>
      <c r="GJ4" s="93"/>
      <c r="GK4" s="93"/>
      <c r="GL4" s="93"/>
      <c r="GM4" s="93"/>
      <c r="GN4" s="93"/>
      <c r="GO4" s="93"/>
      <c r="GP4" s="93"/>
      <c r="GQ4" s="93"/>
      <c r="GR4" s="93"/>
      <c r="GS4" s="93"/>
      <c r="GT4" s="93"/>
      <c r="GU4" s="93"/>
      <c r="GV4" s="93"/>
      <c r="GW4" s="93"/>
      <c r="GX4" s="93"/>
      <c r="GY4" s="93"/>
      <c r="GZ4" s="93"/>
      <c r="HA4" s="93"/>
      <c r="HB4" s="93"/>
      <c r="HC4" s="93"/>
      <c r="HD4" s="93"/>
      <c r="HE4" s="93"/>
      <c r="HF4" s="93"/>
      <c r="HG4" s="93"/>
      <c r="HH4" s="93"/>
      <c r="HI4" s="93"/>
      <c r="HJ4" s="93"/>
      <c r="HK4" s="93"/>
      <c r="HL4" s="93"/>
      <c r="HM4" s="93"/>
      <c r="HN4" s="93"/>
      <c r="HO4" s="93"/>
      <c r="HP4" s="93"/>
      <c r="HQ4" s="93"/>
      <c r="HR4" s="93"/>
      <c r="HS4" s="93"/>
      <c r="HT4" s="93"/>
      <c r="HU4" s="93"/>
      <c r="HV4" s="93"/>
      <c r="HW4" s="93"/>
      <c r="HX4" s="93"/>
      <c r="HY4" s="93"/>
      <c r="HZ4" s="93"/>
      <c r="IA4" s="93"/>
      <c r="IB4" s="93"/>
      <c r="IC4" s="93"/>
      <c r="ID4" s="93"/>
      <c r="IE4" s="93"/>
      <c r="IF4" s="93"/>
      <c r="IG4" s="93"/>
      <c r="IH4" s="93"/>
      <c r="II4" s="93"/>
      <c r="IJ4" s="93"/>
      <c r="IK4" s="93"/>
      <c r="IL4" s="93"/>
      <c r="IM4" s="93"/>
      <c r="IN4" s="93"/>
      <c r="IO4" s="93"/>
      <c r="IP4" s="93"/>
      <c r="IQ4" s="93"/>
    </row>
    <row r="5" s="11" customFormat="1" ht="17.25" customHeight="1" spans="1:256">
      <c r="A5" s="24">
        <v>1</v>
      </c>
      <c r="B5" s="24">
        <v>2017011122</v>
      </c>
      <c r="C5" s="63" t="s">
        <v>20</v>
      </c>
      <c r="D5" s="64" t="s">
        <v>1183</v>
      </c>
      <c r="E5" s="64">
        <v>2017</v>
      </c>
      <c r="F5" s="63" t="s">
        <v>21</v>
      </c>
      <c r="G5" s="65">
        <v>1</v>
      </c>
      <c r="H5" s="65">
        <v>33</v>
      </c>
      <c r="I5" s="86">
        <f t="shared" ref="I5:I14" si="0">G5/H5</f>
        <v>0.0303030303030303</v>
      </c>
      <c r="J5" s="65">
        <v>1</v>
      </c>
      <c r="K5" s="65">
        <v>33</v>
      </c>
      <c r="L5" s="86">
        <f t="shared" ref="L5:L14" si="1">J5/K5</f>
        <v>0.0303030303030303</v>
      </c>
      <c r="M5" s="64" t="s">
        <v>1184</v>
      </c>
      <c r="N5" s="12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</row>
    <row r="6" s="56" customFormat="1" ht="17.25" customHeight="1" spans="1:256">
      <c r="A6" s="24">
        <v>2</v>
      </c>
      <c r="B6" s="24">
        <v>2017011108</v>
      </c>
      <c r="C6" s="63" t="s">
        <v>25</v>
      </c>
      <c r="D6" s="64" t="s">
        <v>1185</v>
      </c>
      <c r="E6" s="64">
        <v>2017</v>
      </c>
      <c r="F6" s="63" t="s">
        <v>21</v>
      </c>
      <c r="G6" s="65">
        <v>3</v>
      </c>
      <c r="H6" s="65">
        <v>33</v>
      </c>
      <c r="I6" s="86">
        <f t="shared" si="0"/>
        <v>0.0909090909090909</v>
      </c>
      <c r="J6" s="65">
        <v>3</v>
      </c>
      <c r="K6" s="65">
        <v>33</v>
      </c>
      <c r="L6" s="86">
        <f t="shared" si="1"/>
        <v>0.0909090909090909</v>
      </c>
      <c r="M6" s="64" t="s">
        <v>1186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</row>
    <row r="7" s="12" customFormat="1" ht="17.25" spans="1:256">
      <c r="A7" s="24">
        <v>3</v>
      </c>
      <c r="B7" s="24">
        <v>2017011142</v>
      </c>
      <c r="C7" s="63" t="s">
        <v>77</v>
      </c>
      <c r="D7" s="64" t="s">
        <v>1185</v>
      </c>
      <c r="E7" s="64">
        <v>2017</v>
      </c>
      <c r="F7" s="24" t="s">
        <v>78</v>
      </c>
      <c r="G7" s="65">
        <v>1</v>
      </c>
      <c r="H7" s="65">
        <v>27</v>
      </c>
      <c r="I7" s="86">
        <f t="shared" si="0"/>
        <v>0.037037037037037</v>
      </c>
      <c r="J7" s="65">
        <v>1</v>
      </c>
      <c r="K7" s="65">
        <v>50</v>
      </c>
      <c r="L7" s="86">
        <f t="shared" si="1"/>
        <v>0.02</v>
      </c>
      <c r="M7" s="64" t="s">
        <v>1187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</row>
    <row r="8" s="12" customFormat="1" ht="17.25" spans="1:256">
      <c r="A8" s="24">
        <v>4</v>
      </c>
      <c r="B8" s="24">
        <v>2017011092</v>
      </c>
      <c r="C8" s="24" t="s">
        <v>80</v>
      </c>
      <c r="D8" s="64" t="s">
        <v>1183</v>
      </c>
      <c r="E8" s="64">
        <v>2017</v>
      </c>
      <c r="F8" s="24" t="s">
        <v>79</v>
      </c>
      <c r="G8" s="65">
        <v>2</v>
      </c>
      <c r="H8" s="24">
        <v>23</v>
      </c>
      <c r="I8" s="86">
        <f t="shared" si="0"/>
        <v>0.0869565217391304</v>
      </c>
      <c r="J8" s="64">
        <v>3</v>
      </c>
      <c r="K8" s="64">
        <v>50</v>
      </c>
      <c r="L8" s="86">
        <f t="shared" si="1"/>
        <v>0.06</v>
      </c>
      <c r="M8" s="64" t="s">
        <v>1188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95"/>
      <c r="IS8" s="95"/>
      <c r="IT8" s="95"/>
      <c r="IU8" s="95"/>
      <c r="IV8" s="95"/>
    </row>
    <row r="9" s="12" customFormat="1" ht="17.25" spans="1:256">
      <c r="A9" s="24">
        <v>5</v>
      </c>
      <c r="B9" s="24">
        <v>2017011101</v>
      </c>
      <c r="C9" s="24" t="s">
        <v>69</v>
      </c>
      <c r="D9" s="64" t="s">
        <v>1183</v>
      </c>
      <c r="E9" s="64">
        <v>2017</v>
      </c>
      <c r="F9" s="24" t="s">
        <v>79</v>
      </c>
      <c r="G9" s="65">
        <v>1</v>
      </c>
      <c r="H9" s="24">
        <v>23</v>
      </c>
      <c r="I9" s="86">
        <f t="shared" si="0"/>
        <v>0.0434782608695652</v>
      </c>
      <c r="J9" s="64">
        <v>2</v>
      </c>
      <c r="K9" s="24">
        <v>50</v>
      </c>
      <c r="L9" s="86">
        <f t="shared" si="1"/>
        <v>0.04</v>
      </c>
      <c r="M9" s="64" t="s">
        <v>1189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</row>
    <row r="10" s="11" customFormat="1" ht="17.25" customHeight="1" spans="1:256">
      <c r="A10" s="24">
        <v>6</v>
      </c>
      <c r="B10" s="24">
        <v>2017011243</v>
      </c>
      <c r="C10" s="24" t="s">
        <v>154</v>
      </c>
      <c r="D10" s="64" t="s">
        <v>1183</v>
      </c>
      <c r="E10" s="64">
        <v>2017</v>
      </c>
      <c r="F10" s="24" t="s">
        <v>155</v>
      </c>
      <c r="G10" s="65">
        <v>1</v>
      </c>
      <c r="H10" s="24">
        <v>33</v>
      </c>
      <c r="I10" s="86">
        <f t="shared" si="0"/>
        <v>0.0303030303030303</v>
      </c>
      <c r="J10" s="64">
        <v>1</v>
      </c>
      <c r="K10" s="24">
        <v>63</v>
      </c>
      <c r="L10" s="86">
        <f t="shared" si="1"/>
        <v>0.0158730158730159</v>
      </c>
      <c r="M10" s="64" t="s">
        <v>1190</v>
      </c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/>
      <c r="EJ10" s="93"/>
      <c r="EK10" s="93"/>
      <c r="EL10" s="93"/>
      <c r="EM10" s="93"/>
      <c r="EN10" s="93"/>
      <c r="EO10" s="93"/>
      <c r="EP10" s="93"/>
      <c r="EQ10" s="93"/>
      <c r="ER10" s="93"/>
      <c r="ES10" s="93"/>
      <c r="ET10" s="93"/>
      <c r="EU10" s="93"/>
      <c r="EV10" s="93"/>
      <c r="EW10" s="93"/>
      <c r="EX10" s="93"/>
      <c r="EY10" s="93"/>
      <c r="EZ10" s="93"/>
      <c r="FA10" s="93"/>
      <c r="FB10" s="93"/>
      <c r="FC10" s="93"/>
      <c r="FD10" s="93"/>
      <c r="FE10" s="93"/>
      <c r="FF10" s="93"/>
      <c r="FG10" s="93"/>
      <c r="FH10" s="93"/>
      <c r="FI10" s="93"/>
      <c r="FJ10" s="93"/>
      <c r="FK10" s="93"/>
      <c r="FL10" s="93"/>
      <c r="FM10" s="93"/>
      <c r="FN10" s="93"/>
      <c r="FO10" s="93"/>
      <c r="FP10" s="93"/>
      <c r="FQ10" s="93"/>
      <c r="FR10" s="93"/>
      <c r="FS10" s="93"/>
      <c r="FT10" s="93"/>
      <c r="FU10" s="93"/>
      <c r="FV10" s="93"/>
      <c r="FW10" s="93"/>
      <c r="FX10" s="93"/>
      <c r="FY10" s="93"/>
      <c r="FZ10" s="93"/>
      <c r="GA10" s="93"/>
      <c r="GB10" s="93"/>
      <c r="GC10" s="93"/>
      <c r="GD10" s="93"/>
      <c r="GE10" s="93"/>
      <c r="GF10" s="93"/>
      <c r="GG10" s="93"/>
      <c r="GH10" s="93"/>
      <c r="GI10" s="93"/>
      <c r="GJ10" s="93"/>
      <c r="GK10" s="93"/>
      <c r="GL10" s="93"/>
      <c r="GM10" s="93"/>
      <c r="GN10" s="93"/>
      <c r="GO10" s="93"/>
      <c r="GP10" s="93"/>
      <c r="GQ10" s="93"/>
      <c r="GR10" s="93"/>
      <c r="GS10" s="93"/>
      <c r="GT10" s="93"/>
      <c r="GU10" s="93"/>
      <c r="GV10" s="93"/>
      <c r="GW10" s="93"/>
      <c r="GX10" s="93"/>
      <c r="GY10" s="93"/>
      <c r="GZ10" s="93"/>
      <c r="HA10" s="93"/>
      <c r="HB10" s="93"/>
      <c r="HC10" s="93"/>
      <c r="HD10" s="93"/>
      <c r="HE10" s="93"/>
      <c r="HF10" s="93"/>
      <c r="HG10" s="93"/>
      <c r="HH10" s="93"/>
      <c r="HI10" s="93"/>
      <c r="HJ10" s="93"/>
      <c r="HK10" s="93"/>
      <c r="HL10" s="93"/>
      <c r="HM10" s="93"/>
      <c r="HN10" s="93"/>
      <c r="HO10" s="93"/>
      <c r="HP10" s="93"/>
      <c r="HQ10" s="93"/>
      <c r="HR10" s="93"/>
      <c r="HS10" s="93"/>
      <c r="HT10" s="93"/>
      <c r="HU10" s="93"/>
      <c r="HV10" s="93"/>
      <c r="HW10" s="93"/>
      <c r="HX10" s="93"/>
      <c r="HY10" s="93"/>
      <c r="HZ10" s="93"/>
      <c r="IA10" s="93"/>
      <c r="IB10" s="93"/>
      <c r="IC10" s="93"/>
      <c r="ID10" s="93"/>
      <c r="IE10" s="93"/>
      <c r="IF10" s="93"/>
      <c r="IG10" s="93"/>
      <c r="IH10" s="93"/>
      <c r="II10" s="93"/>
      <c r="IJ10" s="93"/>
      <c r="IK10" s="93"/>
      <c r="IL10" s="93"/>
      <c r="IM10" s="93"/>
      <c r="IN10" s="93"/>
      <c r="IO10" s="93"/>
      <c r="IP10" s="93"/>
      <c r="IQ10" s="93"/>
      <c r="IR10" s="57"/>
      <c r="IS10" s="57"/>
      <c r="IT10" s="57"/>
      <c r="IU10" s="57"/>
      <c r="IV10" s="57"/>
    </row>
    <row r="11" s="12" customFormat="1" ht="17.25" customHeight="1" spans="1:256">
      <c r="A11" s="24">
        <v>7</v>
      </c>
      <c r="B11" s="24">
        <v>2017011242</v>
      </c>
      <c r="C11" s="24" t="s">
        <v>158</v>
      </c>
      <c r="D11" s="64" t="s">
        <v>1183</v>
      </c>
      <c r="E11" s="64">
        <v>2017</v>
      </c>
      <c r="F11" s="24" t="s">
        <v>155</v>
      </c>
      <c r="G11" s="65">
        <v>2</v>
      </c>
      <c r="H11" s="24">
        <v>33</v>
      </c>
      <c r="I11" s="86">
        <f t="shared" si="0"/>
        <v>0.0606060606060606</v>
      </c>
      <c r="J11" s="64">
        <v>3</v>
      </c>
      <c r="K11" s="24">
        <v>63</v>
      </c>
      <c r="L11" s="86">
        <f t="shared" si="1"/>
        <v>0.0476190476190476</v>
      </c>
      <c r="M11" s="64" t="s">
        <v>1191</v>
      </c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4"/>
      <c r="EL11" s="94"/>
      <c r="EM11" s="94"/>
      <c r="EN11" s="94"/>
      <c r="EO11" s="94"/>
      <c r="EP11" s="94"/>
      <c r="EQ11" s="94"/>
      <c r="ER11" s="94"/>
      <c r="ES11" s="94"/>
      <c r="ET11" s="94"/>
      <c r="EU11" s="94"/>
      <c r="EV11" s="94"/>
      <c r="EW11" s="94"/>
      <c r="EX11" s="94"/>
      <c r="EY11" s="94"/>
      <c r="EZ11" s="94"/>
      <c r="FA11" s="94"/>
      <c r="FB11" s="94"/>
      <c r="FC11" s="94"/>
      <c r="FD11" s="94"/>
      <c r="FE11" s="94"/>
      <c r="FF11" s="94"/>
      <c r="FG11" s="94"/>
      <c r="FH11" s="94"/>
      <c r="FI11" s="94"/>
      <c r="FJ11" s="94"/>
      <c r="FK11" s="94"/>
      <c r="FL11" s="94"/>
      <c r="FM11" s="94"/>
      <c r="FN11" s="94"/>
      <c r="FO11" s="94"/>
      <c r="FP11" s="94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/>
      <c r="GD11" s="94"/>
      <c r="GE11" s="94"/>
      <c r="GF11" s="94"/>
      <c r="GG11" s="94"/>
      <c r="GH11" s="94"/>
      <c r="GI11" s="94"/>
      <c r="GJ11" s="94"/>
      <c r="GK11" s="94"/>
      <c r="GL11" s="94"/>
      <c r="GM11" s="94"/>
      <c r="GN11" s="94"/>
      <c r="GO11" s="94"/>
      <c r="GP11" s="94"/>
      <c r="GQ11" s="94"/>
      <c r="GR11" s="94"/>
      <c r="GS11" s="94"/>
      <c r="GT11" s="94"/>
      <c r="GU11" s="94"/>
      <c r="GV11" s="94"/>
      <c r="GW11" s="94"/>
      <c r="GX11" s="94"/>
      <c r="GY11" s="94"/>
      <c r="GZ11" s="94"/>
      <c r="HA11" s="94"/>
      <c r="HB11" s="94"/>
      <c r="HC11" s="94"/>
      <c r="HD11" s="94"/>
      <c r="HE11" s="94"/>
      <c r="HF11" s="94"/>
      <c r="HG11" s="94"/>
      <c r="HH11" s="94"/>
      <c r="HI11" s="94"/>
      <c r="HJ11" s="94"/>
      <c r="HK11" s="94"/>
      <c r="HL11" s="94"/>
      <c r="HM11" s="94"/>
      <c r="HN11" s="94"/>
      <c r="HO11" s="94"/>
      <c r="HP11" s="94"/>
      <c r="HQ11" s="94"/>
      <c r="HR11" s="94"/>
      <c r="HS11" s="94"/>
      <c r="HT11" s="94"/>
      <c r="HU11" s="94"/>
      <c r="HV11" s="94"/>
      <c r="HW11" s="94"/>
      <c r="HX11" s="94"/>
      <c r="HY11" s="94"/>
      <c r="HZ11" s="94"/>
      <c r="IA11" s="94"/>
      <c r="IB11" s="94"/>
      <c r="IC11" s="94"/>
      <c r="ID11" s="94"/>
      <c r="IE11" s="94"/>
      <c r="IF11" s="94"/>
      <c r="IG11" s="94"/>
      <c r="IH11" s="94"/>
      <c r="II11" s="94"/>
      <c r="IJ11" s="94"/>
      <c r="IK11" s="94"/>
      <c r="IL11" s="94"/>
      <c r="IM11" s="94"/>
      <c r="IN11" s="94"/>
      <c r="IO11" s="94"/>
      <c r="IP11" s="94"/>
      <c r="IQ11" s="94"/>
      <c r="IR11" s="10"/>
      <c r="IS11" s="10"/>
      <c r="IT11" s="10"/>
      <c r="IU11" s="10"/>
      <c r="IV11" s="10"/>
    </row>
    <row r="12" s="11" customFormat="1" ht="17.25" customHeight="1" spans="1:256">
      <c r="A12" s="24">
        <v>8</v>
      </c>
      <c r="B12" s="24">
        <v>2017011244</v>
      </c>
      <c r="C12" s="24" t="s">
        <v>162</v>
      </c>
      <c r="D12" s="64" t="s">
        <v>1183</v>
      </c>
      <c r="E12" s="64">
        <v>2017</v>
      </c>
      <c r="F12" s="24" t="s">
        <v>155</v>
      </c>
      <c r="G12" s="65">
        <v>3</v>
      </c>
      <c r="H12" s="24">
        <v>33</v>
      </c>
      <c r="I12" s="86">
        <f t="shared" si="0"/>
        <v>0.0909090909090909</v>
      </c>
      <c r="J12" s="64">
        <v>7</v>
      </c>
      <c r="K12" s="24">
        <v>63</v>
      </c>
      <c r="L12" s="86">
        <f t="shared" si="1"/>
        <v>0.111111111111111</v>
      </c>
      <c r="M12" s="64" t="s">
        <v>1192</v>
      </c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3"/>
      <c r="BE12" s="93"/>
      <c r="BF12" s="93"/>
      <c r="BG12" s="93"/>
      <c r="BH12" s="93"/>
      <c r="BI12" s="93"/>
      <c r="BJ12" s="93"/>
      <c r="BK12" s="93"/>
      <c r="BL12" s="93"/>
      <c r="BM12" s="93"/>
      <c r="BN12" s="93"/>
      <c r="BO12" s="93"/>
      <c r="BP12" s="93"/>
      <c r="BQ12" s="93"/>
      <c r="BR12" s="93"/>
      <c r="BS12" s="93"/>
      <c r="BT12" s="93"/>
      <c r="BU12" s="93"/>
      <c r="BV12" s="93"/>
      <c r="BW12" s="93"/>
      <c r="BX12" s="93"/>
      <c r="BY12" s="93"/>
      <c r="BZ12" s="93"/>
      <c r="CA12" s="93"/>
      <c r="CB12" s="93"/>
      <c r="CC12" s="93"/>
      <c r="CD12" s="93"/>
      <c r="CE12" s="93"/>
      <c r="CF12" s="93"/>
      <c r="CG12" s="93"/>
      <c r="CH12" s="93"/>
      <c r="CI12" s="93"/>
      <c r="CJ12" s="93"/>
      <c r="CK12" s="93"/>
      <c r="CL12" s="93"/>
      <c r="CM12" s="93"/>
      <c r="CN12" s="93"/>
      <c r="CO12" s="93"/>
      <c r="CP12" s="93"/>
      <c r="CQ12" s="93"/>
      <c r="CR12" s="93"/>
      <c r="CS12" s="93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3"/>
      <c r="DN12" s="93"/>
      <c r="DO12" s="93"/>
      <c r="DP12" s="93"/>
      <c r="DQ12" s="93"/>
      <c r="DR12" s="93"/>
      <c r="DS12" s="93"/>
      <c r="DT12" s="93"/>
      <c r="DU12" s="93"/>
      <c r="DV12" s="93"/>
      <c r="DW12" s="93"/>
      <c r="DX12" s="93"/>
      <c r="DY12" s="93"/>
      <c r="DZ12" s="93"/>
      <c r="EA12" s="93"/>
      <c r="EB12" s="93"/>
      <c r="EC12" s="93"/>
      <c r="ED12" s="93"/>
      <c r="EE12" s="93"/>
      <c r="EF12" s="93"/>
      <c r="EG12" s="93"/>
      <c r="EH12" s="93"/>
      <c r="EI12" s="93"/>
      <c r="EJ12" s="93"/>
      <c r="EK12" s="93"/>
      <c r="EL12" s="93"/>
      <c r="EM12" s="93"/>
      <c r="EN12" s="93"/>
      <c r="EO12" s="93"/>
      <c r="EP12" s="93"/>
      <c r="EQ12" s="93"/>
      <c r="ER12" s="93"/>
      <c r="ES12" s="93"/>
      <c r="ET12" s="93"/>
      <c r="EU12" s="93"/>
      <c r="EV12" s="93"/>
      <c r="EW12" s="93"/>
      <c r="EX12" s="93"/>
      <c r="EY12" s="93"/>
      <c r="EZ12" s="93"/>
      <c r="FA12" s="93"/>
      <c r="FB12" s="93"/>
      <c r="FC12" s="93"/>
      <c r="FD12" s="93"/>
      <c r="FE12" s="93"/>
      <c r="FF12" s="93"/>
      <c r="FG12" s="93"/>
      <c r="FH12" s="93"/>
      <c r="FI12" s="93"/>
      <c r="FJ12" s="93"/>
      <c r="FK12" s="93"/>
      <c r="FL12" s="93"/>
      <c r="FM12" s="93"/>
      <c r="FN12" s="93"/>
      <c r="FO12" s="93"/>
      <c r="FP12" s="93"/>
      <c r="FQ12" s="93"/>
      <c r="FR12" s="93"/>
      <c r="FS12" s="93"/>
      <c r="FT12" s="93"/>
      <c r="FU12" s="93"/>
      <c r="FV12" s="93"/>
      <c r="FW12" s="93"/>
      <c r="FX12" s="93"/>
      <c r="FY12" s="93"/>
      <c r="FZ12" s="93"/>
      <c r="GA12" s="93"/>
      <c r="GB12" s="93"/>
      <c r="GC12" s="93"/>
      <c r="GD12" s="93"/>
      <c r="GE12" s="93"/>
      <c r="GF12" s="93"/>
      <c r="GG12" s="93"/>
      <c r="GH12" s="93"/>
      <c r="GI12" s="93"/>
      <c r="GJ12" s="93"/>
      <c r="GK12" s="93"/>
      <c r="GL12" s="93"/>
      <c r="GM12" s="93"/>
      <c r="GN12" s="93"/>
      <c r="GO12" s="93"/>
      <c r="GP12" s="93"/>
      <c r="GQ12" s="93"/>
      <c r="GR12" s="93"/>
      <c r="GS12" s="93"/>
      <c r="GT12" s="93"/>
      <c r="GU12" s="93"/>
      <c r="GV12" s="93"/>
      <c r="GW12" s="93"/>
      <c r="GX12" s="93"/>
      <c r="GY12" s="93"/>
      <c r="GZ12" s="93"/>
      <c r="HA12" s="93"/>
      <c r="HB12" s="93"/>
      <c r="HC12" s="93"/>
      <c r="HD12" s="93"/>
      <c r="HE12" s="93"/>
      <c r="HF12" s="93"/>
      <c r="HG12" s="93"/>
      <c r="HH12" s="93"/>
      <c r="HI12" s="93"/>
      <c r="HJ12" s="93"/>
      <c r="HK12" s="93"/>
      <c r="HL12" s="93"/>
      <c r="HM12" s="93"/>
      <c r="HN12" s="93"/>
      <c r="HO12" s="93"/>
      <c r="HP12" s="93"/>
      <c r="HQ12" s="93"/>
      <c r="HR12" s="93"/>
      <c r="HS12" s="93"/>
      <c r="HT12" s="93"/>
      <c r="HU12" s="93"/>
      <c r="HV12" s="93"/>
      <c r="HW12" s="93"/>
      <c r="HX12" s="93"/>
      <c r="HY12" s="93"/>
      <c r="HZ12" s="93"/>
      <c r="IA12" s="93"/>
      <c r="IB12" s="93"/>
      <c r="IC12" s="93"/>
      <c r="ID12" s="93"/>
      <c r="IE12" s="93"/>
      <c r="IF12" s="93"/>
      <c r="IG12" s="93"/>
      <c r="IH12" s="93"/>
      <c r="II12" s="93"/>
      <c r="IJ12" s="93"/>
      <c r="IK12" s="93"/>
      <c r="IL12" s="93"/>
      <c r="IM12" s="93"/>
      <c r="IN12" s="93"/>
      <c r="IO12" s="93"/>
      <c r="IP12" s="93"/>
      <c r="IQ12" s="93"/>
      <c r="IR12" s="57"/>
      <c r="IS12" s="57"/>
      <c r="IT12" s="57"/>
      <c r="IU12" s="57"/>
      <c r="IV12" s="57"/>
    </row>
    <row r="13" s="11" customFormat="1" ht="17.25" customHeight="1" spans="1:13">
      <c r="A13" s="24">
        <v>9</v>
      </c>
      <c r="B13" s="24">
        <v>2017011189</v>
      </c>
      <c r="C13" s="24" t="s">
        <v>156</v>
      </c>
      <c r="D13" s="64" t="s">
        <v>1183</v>
      </c>
      <c r="E13" s="64">
        <v>2017</v>
      </c>
      <c r="F13" s="24" t="s">
        <v>157</v>
      </c>
      <c r="G13" s="65">
        <v>1</v>
      </c>
      <c r="H13" s="24">
        <v>30</v>
      </c>
      <c r="I13" s="86">
        <f t="shared" si="0"/>
        <v>0.0333333333333333</v>
      </c>
      <c r="J13" s="64">
        <v>3</v>
      </c>
      <c r="K13" s="24">
        <v>63</v>
      </c>
      <c r="L13" s="86">
        <f t="shared" si="1"/>
        <v>0.0476190476190476</v>
      </c>
      <c r="M13" s="64" t="s">
        <v>1193</v>
      </c>
    </row>
    <row r="14" s="11" customFormat="1" ht="17.25" customHeight="1" spans="1:13">
      <c r="A14" s="24">
        <v>10</v>
      </c>
      <c r="B14" s="24">
        <v>2017011185</v>
      </c>
      <c r="C14" s="24" t="s">
        <v>161</v>
      </c>
      <c r="D14" s="64" t="s">
        <v>1183</v>
      </c>
      <c r="E14" s="64">
        <v>2017</v>
      </c>
      <c r="F14" s="63" t="s">
        <v>157</v>
      </c>
      <c r="G14" s="65">
        <v>2</v>
      </c>
      <c r="H14" s="24">
        <v>30</v>
      </c>
      <c r="I14" s="86">
        <f t="shared" si="0"/>
        <v>0.0666666666666667</v>
      </c>
      <c r="J14" s="64">
        <v>4</v>
      </c>
      <c r="K14" s="65">
        <v>63</v>
      </c>
      <c r="L14" s="86">
        <f t="shared" si="1"/>
        <v>0.0634920634920635</v>
      </c>
      <c r="M14" s="64" t="s">
        <v>1194</v>
      </c>
    </row>
    <row r="15" s="11" customFormat="1" ht="17.25" customHeight="1" spans="1:13">
      <c r="A15" s="24">
        <v>11</v>
      </c>
      <c r="B15" s="64">
        <v>2017011247</v>
      </c>
      <c r="C15" s="24" t="s">
        <v>233</v>
      </c>
      <c r="D15" s="64" t="s">
        <v>1183</v>
      </c>
      <c r="E15" s="64">
        <v>2017</v>
      </c>
      <c r="F15" s="63" t="s">
        <v>234</v>
      </c>
      <c r="G15" s="65">
        <v>1</v>
      </c>
      <c r="H15" s="24">
        <v>30</v>
      </c>
      <c r="I15" s="86">
        <f t="shared" ref="I15:I56" si="2">G15/H15</f>
        <v>0.0333333333333333</v>
      </c>
      <c r="J15" s="65">
        <v>1</v>
      </c>
      <c r="K15" s="65">
        <v>30</v>
      </c>
      <c r="L15" s="86">
        <f t="shared" ref="L15:L56" si="3">J15/K15</f>
        <v>0.0333333333333333</v>
      </c>
      <c r="M15" s="64" t="s">
        <v>1195</v>
      </c>
    </row>
    <row r="16" s="56" customFormat="1" ht="17.25" customHeight="1" spans="1:256">
      <c r="A16" s="24">
        <v>12</v>
      </c>
      <c r="B16" s="66">
        <v>2017011248</v>
      </c>
      <c r="C16" s="66" t="s">
        <v>235</v>
      </c>
      <c r="D16" s="66" t="s">
        <v>1183</v>
      </c>
      <c r="E16" s="66">
        <v>2017</v>
      </c>
      <c r="F16" s="66" t="s">
        <v>234</v>
      </c>
      <c r="G16" s="66">
        <v>2</v>
      </c>
      <c r="H16" s="66">
        <v>30</v>
      </c>
      <c r="I16" s="86">
        <f t="shared" si="2"/>
        <v>0.0666666666666667</v>
      </c>
      <c r="J16" s="66">
        <v>2</v>
      </c>
      <c r="K16" s="66">
        <v>30</v>
      </c>
      <c r="L16" s="86">
        <f t="shared" si="3"/>
        <v>0.0666666666666667</v>
      </c>
      <c r="M16" s="64" t="s">
        <v>1196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</row>
    <row r="17" s="56" customFormat="1" ht="17.25" customHeight="1" spans="1:256">
      <c r="A17" s="24">
        <v>13</v>
      </c>
      <c r="B17" s="64">
        <v>2017011334</v>
      </c>
      <c r="C17" s="63" t="s">
        <v>266</v>
      </c>
      <c r="D17" s="64" t="s">
        <v>1183</v>
      </c>
      <c r="E17" s="64">
        <v>2017</v>
      </c>
      <c r="F17" s="63" t="s">
        <v>267</v>
      </c>
      <c r="G17" s="65">
        <v>1</v>
      </c>
      <c r="H17" s="65">
        <v>31</v>
      </c>
      <c r="I17" s="86">
        <f t="shared" si="2"/>
        <v>0.032258064516129</v>
      </c>
      <c r="J17" s="65">
        <v>2</v>
      </c>
      <c r="K17" s="24">
        <v>91</v>
      </c>
      <c r="L17" s="86">
        <f t="shared" si="3"/>
        <v>0.021978021978022</v>
      </c>
      <c r="M17" s="64" t="s">
        <v>1197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</row>
    <row r="18" s="11" customFormat="1" ht="17.25" customHeight="1" spans="1:13">
      <c r="A18" s="24">
        <v>14</v>
      </c>
      <c r="B18" s="64">
        <v>2017011328</v>
      </c>
      <c r="C18" s="63" t="s">
        <v>271</v>
      </c>
      <c r="D18" s="64" t="s">
        <v>1185</v>
      </c>
      <c r="E18" s="64">
        <v>2017</v>
      </c>
      <c r="F18" s="63" t="s">
        <v>267</v>
      </c>
      <c r="G18" s="65">
        <v>2</v>
      </c>
      <c r="H18" s="65">
        <v>31</v>
      </c>
      <c r="I18" s="86">
        <f t="shared" si="2"/>
        <v>0.0645161290322581</v>
      </c>
      <c r="J18" s="65">
        <v>5</v>
      </c>
      <c r="K18" s="65">
        <v>91</v>
      </c>
      <c r="L18" s="86">
        <f t="shared" si="3"/>
        <v>0.0549450549450549</v>
      </c>
      <c r="M18" s="64" t="s">
        <v>1198</v>
      </c>
    </row>
    <row r="19" s="11" customFormat="1" ht="17.25" customHeight="1" spans="1:13">
      <c r="A19" s="24">
        <v>15</v>
      </c>
      <c r="B19" s="64">
        <v>2017011369</v>
      </c>
      <c r="C19" s="63" t="s">
        <v>264</v>
      </c>
      <c r="D19" s="64" t="s">
        <v>1183</v>
      </c>
      <c r="E19" s="64">
        <v>2017</v>
      </c>
      <c r="F19" s="63" t="s">
        <v>265</v>
      </c>
      <c r="G19" s="65">
        <v>1</v>
      </c>
      <c r="H19" s="65">
        <v>30</v>
      </c>
      <c r="I19" s="86">
        <f t="shared" si="2"/>
        <v>0.0333333333333333</v>
      </c>
      <c r="J19" s="65">
        <v>1</v>
      </c>
      <c r="K19" s="65">
        <v>91</v>
      </c>
      <c r="L19" s="86">
        <f t="shared" si="3"/>
        <v>0.010989010989011</v>
      </c>
      <c r="M19" s="64" t="s">
        <v>1199</v>
      </c>
    </row>
    <row r="20" s="11" customFormat="1" ht="17.25" customHeight="1" spans="1:13">
      <c r="A20" s="24">
        <v>16</v>
      </c>
      <c r="B20" s="64">
        <v>2017011373</v>
      </c>
      <c r="C20" s="63" t="s">
        <v>270</v>
      </c>
      <c r="D20" s="64" t="s">
        <v>1183</v>
      </c>
      <c r="E20" s="64">
        <v>2017</v>
      </c>
      <c r="F20" s="63" t="s">
        <v>265</v>
      </c>
      <c r="G20" s="65">
        <v>2</v>
      </c>
      <c r="H20" s="65">
        <v>30</v>
      </c>
      <c r="I20" s="86">
        <f t="shared" si="2"/>
        <v>0.0666666666666667</v>
      </c>
      <c r="J20" s="65">
        <v>4</v>
      </c>
      <c r="K20" s="65">
        <v>91</v>
      </c>
      <c r="L20" s="86">
        <f t="shared" si="3"/>
        <v>0.043956043956044</v>
      </c>
      <c r="M20" s="64" t="s">
        <v>1200</v>
      </c>
    </row>
    <row r="21" s="11" customFormat="1" ht="17.25" customHeight="1" spans="1:13">
      <c r="A21" s="24">
        <v>17</v>
      </c>
      <c r="B21" s="64">
        <v>2017011370</v>
      </c>
      <c r="C21" s="63" t="s">
        <v>273</v>
      </c>
      <c r="D21" s="64" t="s">
        <v>1183</v>
      </c>
      <c r="E21" s="64">
        <v>2017</v>
      </c>
      <c r="F21" s="63" t="s">
        <v>265</v>
      </c>
      <c r="G21" s="65">
        <v>3</v>
      </c>
      <c r="H21" s="65">
        <v>30</v>
      </c>
      <c r="I21" s="86">
        <f t="shared" si="2"/>
        <v>0.1</v>
      </c>
      <c r="J21" s="65">
        <v>7</v>
      </c>
      <c r="K21" s="65">
        <v>91</v>
      </c>
      <c r="L21" s="86">
        <f t="shared" si="3"/>
        <v>0.0769230769230769</v>
      </c>
      <c r="M21" s="64" t="s">
        <v>1201</v>
      </c>
    </row>
    <row r="22" s="11" customFormat="1" ht="17.25" customHeight="1" spans="1:256">
      <c r="A22" s="24">
        <v>18</v>
      </c>
      <c r="B22" s="64">
        <v>2017011396</v>
      </c>
      <c r="C22" s="63" t="s">
        <v>268</v>
      </c>
      <c r="D22" s="64" t="s">
        <v>1183</v>
      </c>
      <c r="E22" s="64">
        <v>2017</v>
      </c>
      <c r="F22" s="63" t="s">
        <v>269</v>
      </c>
      <c r="G22" s="65">
        <v>1</v>
      </c>
      <c r="H22" s="65">
        <v>29</v>
      </c>
      <c r="I22" s="86">
        <f t="shared" si="2"/>
        <v>0.0344827586206897</v>
      </c>
      <c r="J22" s="65">
        <v>3</v>
      </c>
      <c r="K22" s="65">
        <v>91</v>
      </c>
      <c r="L22" s="86">
        <f t="shared" si="3"/>
        <v>0.032967032967033</v>
      </c>
      <c r="M22" s="64" t="s">
        <v>1202</v>
      </c>
      <c r="N22" s="12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</row>
    <row r="23" s="56" customFormat="1" ht="17.25" customHeight="1" spans="1:256">
      <c r="A23" s="24">
        <v>19</v>
      </c>
      <c r="B23" s="24">
        <v>2017011393</v>
      </c>
      <c r="C23" s="63" t="s">
        <v>274</v>
      </c>
      <c r="D23" s="64" t="s">
        <v>1183</v>
      </c>
      <c r="E23" s="64">
        <v>2017</v>
      </c>
      <c r="F23" s="63" t="s">
        <v>269</v>
      </c>
      <c r="G23" s="65">
        <v>2</v>
      </c>
      <c r="H23" s="65">
        <v>29</v>
      </c>
      <c r="I23" s="86">
        <f t="shared" si="2"/>
        <v>0.0689655172413793</v>
      </c>
      <c r="J23" s="65">
        <v>8</v>
      </c>
      <c r="K23" s="65">
        <v>91</v>
      </c>
      <c r="L23" s="86">
        <f t="shared" si="3"/>
        <v>0.0879120879120879</v>
      </c>
      <c r="M23" s="64" t="s">
        <v>1203</v>
      </c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</row>
    <row r="24" s="57" customFormat="1" ht="17.25" spans="1:251">
      <c r="A24" s="24">
        <v>20</v>
      </c>
      <c r="B24" s="28">
        <v>2017011397</v>
      </c>
      <c r="C24" s="67" t="s">
        <v>279</v>
      </c>
      <c r="D24" s="68" t="s">
        <v>1183</v>
      </c>
      <c r="E24" s="67">
        <v>2017</v>
      </c>
      <c r="F24" s="67" t="s">
        <v>269</v>
      </c>
      <c r="G24" s="67">
        <v>3</v>
      </c>
      <c r="H24" s="67">
        <v>29</v>
      </c>
      <c r="I24" s="86">
        <f t="shared" si="2"/>
        <v>0.103448275862069</v>
      </c>
      <c r="J24" s="67">
        <v>13</v>
      </c>
      <c r="K24" s="67">
        <v>91</v>
      </c>
      <c r="L24" s="86">
        <f t="shared" si="3"/>
        <v>0.142857142857143</v>
      </c>
      <c r="M24" s="87" t="s">
        <v>1204</v>
      </c>
      <c r="N24" s="48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  <c r="BU24" s="93"/>
      <c r="BV24" s="93"/>
      <c r="BW24" s="93"/>
      <c r="BX24" s="93"/>
      <c r="BY24" s="93"/>
      <c r="BZ24" s="93"/>
      <c r="CA24" s="93"/>
      <c r="CB24" s="93"/>
      <c r="CC24" s="93"/>
      <c r="CD24" s="93"/>
      <c r="CE24" s="93"/>
      <c r="CF24" s="93"/>
      <c r="CG24" s="93"/>
      <c r="CH24" s="93"/>
      <c r="CI24" s="93"/>
      <c r="CJ24" s="93"/>
      <c r="CK24" s="93"/>
      <c r="CL24" s="93"/>
      <c r="CM24" s="93"/>
      <c r="CN24" s="93"/>
      <c r="CO24" s="93"/>
      <c r="CP24" s="93"/>
      <c r="CQ24" s="93"/>
      <c r="CR24" s="93"/>
      <c r="CS24" s="93"/>
      <c r="CT24" s="93"/>
      <c r="CU24" s="93"/>
      <c r="CV24" s="93"/>
      <c r="CW24" s="93"/>
      <c r="CX24" s="93"/>
      <c r="CY24" s="93"/>
      <c r="CZ24" s="93"/>
      <c r="DA24" s="93"/>
      <c r="DB24" s="93"/>
      <c r="DC24" s="93"/>
      <c r="DD24" s="93"/>
      <c r="DE24" s="93"/>
      <c r="DF24" s="93"/>
      <c r="DG24" s="93"/>
      <c r="DH24" s="93"/>
      <c r="DI24" s="93"/>
      <c r="DJ24" s="93"/>
      <c r="DK24" s="93"/>
      <c r="DL24" s="93"/>
      <c r="DM24" s="93"/>
      <c r="DN24" s="93"/>
      <c r="DO24" s="93"/>
      <c r="DP24" s="93"/>
      <c r="DQ24" s="93"/>
      <c r="DR24" s="93"/>
      <c r="DS24" s="93"/>
      <c r="DT24" s="93"/>
      <c r="DU24" s="93"/>
      <c r="DV24" s="93"/>
      <c r="DW24" s="93"/>
      <c r="DX24" s="93"/>
      <c r="DY24" s="93"/>
      <c r="DZ24" s="93"/>
      <c r="EA24" s="93"/>
      <c r="EB24" s="93"/>
      <c r="EC24" s="93"/>
      <c r="ED24" s="93"/>
      <c r="EE24" s="93"/>
      <c r="EF24" s="93"/>
      <c r="EG24" s="93"/>
      <c r="EH24" s="93"/>
      <c r="EI24" s="93"/>
      <c r="EJ24" s="93"/>
      <c r="EK24" s="93"/>
      <c r="EL24" s="93"/>
      <c r="EM24" s="93"/>
      <c r="EN24" s="93"/>
      <c r="EO24" s="93"/>
      <c r="EP24" s="93"/>
      <c r="EQ24" s="93"/>
      <c r="ER24" s="93"/>
      <c r="ES24" s="93"/>
      <c r="ET24" s="93"/>
      <c r="EU24" s="93"/>
      <c r="EV24" s="93"/>
      <c r="EW24" s="93"/>
      <c r="EX24" s="93"/>
      <c r="EY24" s="93"/>
      <c r="EZ24" s="93"/>
      <c r="FA24" s="93"/>
      <c r="FB24" s="93"/>
      <c r="FC24" s="93"/>
      <c r="FD24" s="93"/>
      <c r="FE24" s="93"/>
      <c r="FF24" s="93"/>
      <c r="FG24" s="93"/>
      <c r="FH24" s="93"/>
      <c r="FI24" s="93"/>
      <c r="FJ24" s="93"/>
      <c r="FK24" s="93"/>
      <c r="FL24" s="93"/>
      <c r="FM24" s="93"/>
      <c r="FN24" s="93"/>
      <c r="FO24" s="93"/>
      <c r="FP24" s="93"/>
      <c r="FQ24" s="93"/>
      <c r="FR24" s="93"/>
      <c r="FS24" s="93"/>
      <c r="FT24" s="93"/>
      <c r="FU24" s="93"/>
      <c r="FV24" s="93"/>
      <c r="FW24" s="93"/>
      <c r="FX24" s="93"/>
      <c r="FY24" s="93"/>
      <c r="FZ24" s="93"/>
      <c r="GA24" s="93"/>
      <c r="GB24" s="93"/>
      <c r="GC24" s="93"/>
      <c r="GD24" s="93"/>
      <c r="GE24" s="93"/>
      <c r="GF24" s="93"/>
      <c r="GG24" s="93"/>
      <c r="GH24" s="93"/>
      <c r="GI24" s="93"/>
      <c r="GJ24" s="93"/>
      <c r="GK24" s="93"/>
      <c r="GL24" s="93"/>
      <c r="GM24" s="93"/>
      <c r="GN24" s="93"/>
      <c r="GO24" s="93"/>
      <c r="GP24" s="93"/>
      <c r="GQ24" s="93"/>
      <c r="GR24" s="93"/>
      <c r="GS24" s="93"/>
      <c r="GT24" s="93"/>
      <c r="GU24" s="93"/>
      <c r="GV24" s="93"/>
      <c r="GW24" s="93"/>
      <c r="GX24" s="93"/>
      <c r="GY24" s="93"/>
      <c r="GZ24" s="93"/>
      <c r="HA24" s="93"/>
      <c r="HB24" s="93"/>
      <c r="HC24" s="93"/>
      <c r="HD24" s="93"/>
      <c r="HE24" s="93"/>
      <c r="HF24" s="93"/>
      <c r="HG24" s="93"/>
      <c r="HH24" s="93"/>
      <c r="HI24" s="93"/>
      <c r="HJ24" s="93"/>
      <c r="HK24" s="93"/>
      <c r="HL24" s="93"/>
      <c r="HM24" s="93"/>
      <c r="HN24" s="93"/>
      <c r="HO24" s="93"/>
      <c r="HP24" s="93"/>
      <c r="HQ24" s="93"/>
      <c r="HR24" s="93"/>
      <c r="HS24" s="93"/>
      <c r="HT24" s="93"/>
      <c r="HU24" s="93"/>
      <c r="HV24" s="93"/>
      <c r="HW24" s="93"/>
      <c r="HX24" s="93"/>
      <c r="HY24" s="93"/>
      <c r="HZ24" s="93"/>
      <c r="IA24" s="93"/>
      <c r="IB24" s="93"/>
      <c r="IC24" s="93"/>
      <c r="ID24" s="93"/>
      <c r="IE24" s="93"/>
      <c r="IF24" s="93"/>
      <c r="IG24" s="93"/>
      <c r="IH24" s="93"/>
      <c r="II24" s="93"/>
      <c r="IJ24" s="93"/>
      <c r="IK24" s="93"/>
      <c r="IL24" s="93"/>
      <c r="IM24" s="93"/>
      <c r="IN24" s="93"/>
      <c r="IO24" s="93"/>
      <c r="IP24" s="93"/>
      <c r="IQ24" s="93"/>
    </row>
    <row r="25" s="12" customFormat="1" ht="17.25" spans="1:251">
      <c r="A25" s="24">
        <v>21</v>
      </c>
      <c r="B25" s="24">
        <v>2017011279</v>
      </c>
      <c r="C25" s="69" t="s">
        <v>356</v>
      </c>
      <c r="D25" s="70" t="s">
        <v>1183</v>
      </c>
      <c r="E25" s="70">
        <v>2017</v>
      </c>
      <c r="F25" s="69" t="s">
        <v>357</v>
      </c>
      <c r="G25" s="70">
        <v>1</v>
      </c>
      <c r="H25" s="70">
        <v>30</v>
      </c>
      <c r="I25" s="86">
        <f t="shared" si="2"/>
        <v>0.0333333333333333</v>
      </c>
      <c r="J25" s="70">
        <v>1</v>
      </c>
      <c r="K25" s="70">
        <v>55</v>
      </c>
      <c r="L25" s="86">
        <f t="shared" si="3"/>
        <v>0.0181818181818182</v>
      </c>
      <c r="M25" s="64" t="s">
        <v>1205</v>
      </c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4"/>
      <c r="EL25" s="94"/>
      <c r="EM25" s="94"/>
      <c r="EN25" s="94"/>
      <c r="EO25" s="94"/>
      <c r="EP25" s="94"/>
      <c r="EQ25" s="94"/>
      <c r="ER25" s="94"/>
      <c r="ES25" s="94"/>
      <c r="ET25" s="94"/>
      <c r="EU25" s="94"/>
      <c r="EV25" s="94"/>
      <c r="EW25" s="94"/>
      <c r="EX25" s="94"/>
      <c r="EY25" s="94"/>
      <c r="EZ25" s="94"/>
      <c r="FA25" s="94"/>
      <c r="FB25" s="94"/>
      <c r="FC25" s="94"/>
      <c r="FD25" s="94"/>
      <c r="FE25" s="94"/>
      <c r="FF25" s="94"/>
      <c r="FG25" s="94"/>
      <c r="FH25" s="94"/>
      <c r="FI25" s="94"/>
      <c r="FJ25" s="94"/>
      <c r="FK25" s="94"/>
      <c r="FL25" s="94"/>
      <c r="FM25" s="94"/>
      <c r="FN25" s="94"/>
      <c r="FO25" s="94"/>
      <c r="FP25" s="94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/>
      <c r="GD25" s="94"/>
      <c r="GE25" s="94"/>
      <c r="GF25" s="94"/>
      <c r="GG25" s="94"/>
      <c r="GH25" s="94"/>
      <c r="GI25" s="94"/>
      <c r="GJ25" s="94"/>
      <c r="GK25" s="94"/>
      <c r="GL25" s="94"/>
      <c r="GM25" s="94"/>
      <c r="GN25" s="94"/>
      <c r="GO25" s="94"/>
      <c r="GP25" s="94"/>
      <c r="GQ25" s="94"/>
      <c r="GR25" s="94"/>
      <c r="GS25" s="94"/>
      <c r="GT25" s="94"/>
      <c r="GU25" s="94"/>
      <c r="GV25" s="94"/>
      <c r="GW25" s="94"/>
      <c r="GX25" s="94"/>
      <c r="GY25" s="94"/>
      <c r="GZ25" s="94"/>
      <c r="HA25" s="94"/>
      <c r="HB25" s="94"/>
      <c r="HC25" s="94"/>
      <c r="HD25" s="94"/>
      <c r="HE25" s="94"/>
      <c r="HF25" s="94"/>
      <c r="HG25" s="94"/>
      <c r="HH25" s="94"/>
      <c r="HI25" s="94"/>
      <c r="HJ25" s="94"/>
      <c r="HK25" s="94"/>
      <c r="HL25" s="94"/>
      <c r="HM25" s="94"/>
      <c r="HN25" s="94"/>
      <c r="HO25" s="94"/>
      <c r="HP25" s="94"/>
      <c r="HQ25" s="94"/>
      <c r="HR25" s="94"/>
      <c r="HS25" s="94"/>
      <c r="HT25" s="94"/>
      <c r="HU25" s="94"/>
      <c r="HV25" s="94"/>
      <c r="HW25" s="94"/>
      <c r="HX25" s="94"/>
      <c r="HY25" s="94"/>
      <c r="HZ25" s="94"/>
      <c r="IA25" s="94"/>
      <c r="IB25" s="94"/>
      <c r="IC25" s="94"/>
      <c r="ID25" s="94"/>
      <c r="IE25" s="94"/>
      <c r="IF25" s="94"/>
      <c r="IG25" s="94"/>
      <c r="IH25" s="94"/>
      <c r="II25" s="94"/>
      <c r="IJ25" s="94"/>
      <c r="IK25" s="94"/>
      <c r="IL25" s="94"/>
      <c r="IM25" s="94"/>
      <c r="IN25" s="94"/>
      <c r="IO25" s="94"/>
      <c r="IP25" s="94"/>
      <c r="IQ25" s="94"/>
    </row>
    <row r="26" s="12" customFormat="1" ht="17.25" spans="1:251">
      <c r="A26" s="24">
        <v>22</v>
      </c>
      <c r="B26" s="24">
        <v>2017011290</v>
      </c>
      <c r="C26" s="70" t="s">
        <v>360</v>
      </c>
      <c r="D26" s="70" t="s">
        <v>1185</v>
      </c>
      <c r="E26" s="70">
        <v>2017</v>
      </c>
      <c r="F26" s="70" t="s">
        <v>359</v>
      </c>
      <c r="G26" s="70">
        <v>2</v>
      </c>
      <c r="H26" s="70">
        <v>25</v>
      </c>
      <c r="I26" s="86">
        <f t="shared" si="2"/>
        <v>0.08</v>
      </c>
      <c r="J26" s="70">
        <v>3</v>
      </c>
      <c r="K26" s="70">
        <v>55</v>
      </c>
      <c r="L26" s="86">
        <f t="shared" si="3"/>
        <v>0.0545454545454545</v>
      </c>
      <c r="M26" s="64" t="s">
        <v>1206</v>
      </c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  <c r="EI26" s="94"/>
      <c r="EJ26" s="94"/>
      <c r="EK26" s="94"/>
      <c r="EL26" s="94"/>
      <c r="EM26" s="94"/>
      <c r="EN26" s="94"/>
      <c r="EO26" s="94"/>
      <c r="EP26" s="94"/>
      <c r="EQ26" s="94"/>
      <c r="ER26" s="94"/>
      <c r="ES26" s="94"/>
      <c r="ET26" s="94"/>
      <c r="EU26" s="94"/>
      <c r="EV26" s="94"/>
      <c r="EW26" s="94"/>
      <c r="EX26" s="94"/>
      <c r="EY26" s="94"/>
      <c r="EZ26" s="94"/>
      <c r="FA26" s="94"/>
      <c r="FB26" s="94"/>
      <c r="FC26" s="94"/>
      <c r="FD26" s="94"/>
      <c r="FE26" s="94"/>
      <c r="FF26" s="94"/>
      <c r="FG26" s="94"/>
      <c r="FH26" s="94"/>
      <c r="FI26" s="94"/>
      <c r="FJ26" s="94"/>
      <c r="FK26" s="94"/>
      <c r="FL26" s="94"/>
      <c r="FM26" s="94"/>
      <c r="FN26" s="94"/>
      <c r="FO26" s="94"/>
      <c r="FP26" s="94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/>
      <c r="GD26" s="94"/>
      <c r="GE26" s="94"/>
      <c r="GF26" s="94"/>
      <c r="GG26" s="94"/>
      <c r="GH26" s="94"/>
      <c r="GI26" s="94"/>
      <c r="GJ26" s="94"/>
      <c r="GK26" s="94"/>
      <c r="GL26" s="94"/>
      <c r="GM26" s="94"/>
      <c r="GN26" s="94"/>
      <c r="GO26" s="94"/>
      <c r="GP26" s="94"/>
      <c r="GQ26" s="94"/>
      <c r="GR26" s="94"/>
      <c r="GS26" s="94"/>
      <c r="GT26" s="94"/>
      <c r="GU26" s="94"/>
      <c r="GV26" s="94"/>
      <c r="GW26" s="94"/>
      <c r="GX26" s="94"/>
      <c r="GY26" s="94"/>
      <c r="GZ26" s="94"/>
      <c r="HA26" s="94"/>
      <c r="HB26" s="94"/>
      <c r="HC26" s="94"/>
      <c r="HD26" s="94"/>
      <c r="HE26" s="94"/>
      <c r="HF26" s="94"/>
      <c r="HG26" s="94"/>
      <c r="HH26" s="94"/>
      <c r="HI26" s="94"/>
      <c r="HJ26" s="94"/>
      <c r="HK26" s="94"/>
      <c r="HL26" s="94"/>
      <c r="HM26" s="94"/>
      <c r="HN26" s="94"/>
      <c r="HO26" s="94"/>
      <c r="HP26" s="94"/>
      <c r="HQ26" s="94"/>
      <c r="HR26" s="94"/>
      <c r="HS26" s="94"/>
      <c r="HT26" s="94"/>
      <c r="HU26" s="94"/>
      <c r="HV26" s="94"/>
      <c r="HW26" s="94"/>
      <c r="HX26" s="94"/>
      <c r="HY26" s="94"/>
      <c r="HZ26" s="94"/>
      <c r="IA26" s="94"/>
      <c r="IB26" s="94"/>
      <c r="IC26" s="94"/>
      <c r="ID26" s="94"/>
      <c r="IE26" s="94"/>
      <c r="IF26" s="94"/>
      <c r="IG26" s="94"/>
      <c r="IH26" s="94"/>
      <c r="II26" s="94"/>
      <c r="IJ26" s="94"/>
      <c r="IK26" s="94"/>
      <c r="IL26" s="94"/>
      <c r="IM26" s="94"/>
      <c r="IN26" s="94"/>
      <c r="IO26" s="94"/>
      <c r="IP26" s="94"/>
      <c r="IQ26" s="94"/>
    </row>
    <row r="27" s="12" customFormat="1" ht="17.25" spans="1:251">
      <c r="A27" s="24">
        <v>23</v>
      </c>
      <c r="B27" s="24">
        <v>2017011299</v>
      </c>
      <c r="C27" s="71" t="s">
        <v>358</v>
      </c>
      <c r="D27" s="71" t="s">
        <v>1183</v>
      </c>
      <c r="E27" s="71">
        <v>2017</v>
      </c>
      <c r="F27" s="71" t="s">
        <v>359</v>
      </c>
      <c r="G27" s="71">
        <v>1</v>
      </c>
      <c r="H27" s="71">
        <v>25</v>
      </c>
      <c r="I27" s="86">
        <f t="shared" si="2"/>
        <v>0.04</v>
      </c>
      <c r="J27" s="71">
        <v>2</v>
      </c>
      <c r="K27" s="71">
        <v>55</v>
      </c>
      <c r="L27" s="86">
        <f t="shared" si="3"/>
        <v>0.0363636363636364</v>
      </c>
      <c r="M27" s="64" t="s">
        <v>1207</v>
      </c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4"/>
      <c r="EL27" s="94"/>
      <c r="EM27" s="94"/>
      <c r="EN27" s="94"/>
      <c r="EO27" s="94"/>
      <c r="EP27" s="94"/>
      <c r="EQ27" s="94"/>
      <c r="ER27" s="94"/>
      <c r="ES27" s="94"/>
      <c r="ET27" s="94"/>
      <c r="EU27" s="94"/>
      <c r="EV27" s="94"/>
      <c r="EW27" s="94"/>
      <c r="EX27" s="94"/>
      <c r="EY27" s="94"/>
      <c r="EZ27" s="94"/>
      <c r="FA27" s="94"/>
      <c r="FB27" s="94"/>
      <c r="FC27" s="94"/>
      <c r="FD27" s="94"/>
      <c r="FE27" s="94"/>
      <c r="FF27" s="94"/>
      <c r="FG27" s="94"/>
      <c r="FH27" s="94"/>
      <c r="FI27" s="94"/>
      <c r="FJ27" s="94"/>
      <c r="FK27" s="94"/>
      <c r="FL27" s="94"/>
      <c r="FM27" s="94"/>
      <c r="FN27" s="94"/>
      <c r="FO27" s="94"/>
      <c r="FP27" s="94"/>
      <c r="FQ27" s="94"/>
      <c r="FR27" s="94"/>
      <c r="FS27" s="94"/>
      <c r="FT27" s="94"/>
      <c r="FU27" s="94"/>
      <c r="FV27" s="94"/>
      <c r="FW27" s="94"/>
      <c r="FX27" s="94"/>
      <c r="FY27" s="94"/>
      <c r="FZ27" s="94"/>
      <c r="GA27" s="94"/>
      <c r="GB27" s="94"/>
      <c r="GC27" s="94"/>
      <c r="GD27" s="94"/>
      <c r="GE27" s="94"/>
      <c r="GF27" s="94"/>
      <c r="GG27" s="94"/>
      <c r="GH27" s="94"/>
      <c r="GI27" s="94"/>
      <c r="GJ27" s="94"/>
      <c r="GK27" s="94"/>
      <c r="GL27" s="94"/>
      <c r="GM27" s="94"/>
      <c r="GN27" s="94"/>
      <c r="GO27" s="94"/>
      <c r="GP27" s="94"/>
      <c r="GQ27" s="94"/>
      <c r="GR27" s="94"/>
      <c r="GS27" s="94"/>
      <c r="GT27" s="94"/>
      <c r="GU27" s="94"/>
      <c r="GV27" s="94"/>
      <c r="GW27" s="94"/>
      <c r="GX27" s="94"/>
      <c r="GY27" s="94"/>
      <c r="GZ27" s="94"/>
      <c r="HA27" s="94"/>
      <c r="HB27" s="94"/>
      <c r="HC27" s="94"/>
      <c r="HD27" s="94"/>
      <c r="HE27" s="94"/>
      <c r="HF27" s="94"/>
      <c r="HG27" s="94"/>
      <c r="HH27" s="94"/>
      <c r="HI27" s="94"/>
      <c r="HJ27" s="94"/>
      <c r="HK27" s="94"/>
      <c r="HL27" s="94"/>
      <c r="HM27" s="94"/>
      <c r="HN27" s="94"/>
      <c r="HO27" s="94"/>
      <c r="HP27" s="94"/>
      <c r="HQ27" s="94"/>
      <c r="HR27" s="94"/>
      <c r="HS27" s="94"/>
      <c r="HT27" s="94"/>
      <c r="HU27" s="94"/>
      <c r="HV27" s="94"/>
      <c r="HW27" s="94"/>
      <c r="HX27" s="94"/>
      <c r="HY27" s="94"/>
      <c r="HZ27" s="94"/>
      <c r="IA27" s="94"/>
      <c r="IB27" s="94"/>
      <c r="IC27" s="94"/>
      <c r="ID27" s="94"/>
      <c r="IE27" s="94"/>
      <c r="IF27" s="94"/>
      <c r="IG27" s="94"/>
      <c r="IH27" s="94"/>
      <c r="II27" s="94"/>
      <c r="IJ27" s="94"/>
      <c r="IK27" s="94"/>
      <c r="IL27" s="94"/>
      <c r="IM27" s="94"/>
      <c r="IN27" s="94"/>
      <c r="IO27" s="94"/>
      <c r="IP27" s="94"/>
      <c r="IQ27" s="94"/>
    </row>
    <row r="28" ht="17.25" spans="1:251">
      <c r="A28" s="24">
        <v>24</v>
      </c>
      <c r="B28" s="24">
        <v>2018011905</v>
      </c>
      <c r="C28" s="23" t="s">
        <v>415</v>
      </c>
      <c r="D28" s="24" t="s">
        <v>1183</v>
      </c>
      <c r="E28" s="24">
        <v>2018</v>
      </c>
      <c r="F28" s="23" t="s">
        <v>416</v>
      </c>
      <c r="G28" s="25">
        <v>1</v>
      </c>
      <c r="H28" s="25">
        <v>32</v>
      </c>
      <c r="I28" s="88">
        <f t="shared" si="2"/>
        <v>0.03125</v>
      </c>
      <c r="J28" s="25">
        <v>2</v>
      </c>
      <c r="K28" s="25">
        <v>62</v>
      </c>
      <c r="L28" s="88">
        <f t="shared" si="3"/>
        <v>0.032258064516129</v>
      </c>
      <c r="M28" s="87" t="s">
        <v>1208</v>
      </c>
      <c r="N28" s="48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  <c r="BT28" s="93"/>
      <c r="BU28" s="93"/>
      <c r="BV28" s="93"/>
      <c r="BW28" s="93"/>
      <c r="BX28" s="93"/>
      <c r="BY28" s="93"/>
      <c r="BZ28" s="93"/>
      <c r="CA28" s="93"/>
      <c r="CB28" s="93"/>
      <c r="CC28" s="93"/>
      <c r="CD28" s="93"/>
      <c r="CE28" s="93"/>
      <c r="CF28" s="93"/>
      <c r="CG28" s="93"/>
      <c r="CH28" s="93"/>
      <c r="CI28" s="93"/>
      <c r="CJ28" s="93"/>
      <c r="CK28" s="93"/>
      <c r="CL28" s="93"/>
      <c r="CM28" s="93"/>
      <c r="CN28" s="93"/>
      <c r="CO28" s="93"/>
      <c r="CP28" s="93"/>
      <c r="CQ28" s="93"/>
      <c r="CR28" s="93"/>
      <c r="CS28" s="93"/>
      <c r="CT28" s="93"/>
      <c r="CU28" s="93"/>
      <c r="CV28" s="93"/>
      <c r="CW28" s="93"/>
      <c r="CX28" s="93"/>
      <c r="CY28" s="93"/>
      <c r="CZ28" s="93"/>
      <c r="DA28" s="93"/>
      <c r="DB28" s="93"/>
      <c r="DC28" s="93"/>
      <c r="DD28" s="93"/>
      <c r="DE28" s="93"/>
      <c r="DF28" s="93"/>
      <c r="DG28" s="93"/>
      <c r="DH28" s="93"/>
      <c r="DI28" s="93"/>
      <c r="DJ28" s="93"/>
      <c r="DK28" s="93"/>
      <c r="DL28" s="93"/>
      <c r="DM28" s="93"/>
      <c r="DN28" s="93"/>
      <c r="DO28" s="93"/>
      <c r="DP28" s="93"/>
      <c r="DQ28" s="93"/>
      <c r="DR28" s="93"/>
      <c r="DS28" s="93"/>
      <c r="DT28" s="93"/>
      <c r="DU28" s="93"/>
      <c r="DV28" s="93"/>
      <c r="DW28" s="93"/>
      <c r="DX28" s="93"/>
      <c r="DY28" s="93"/>
      <c r="DZ28" s="93"/>
      <c r="EA28" s="93"/>
      <c r="EB28" s="93"/>
      <c r="EC28" s="93"/>
      <c r="ED28" s="93"/>
      <c r="EE28" s="93"/>
      <c r="EF28" s="93"/>
      <c r="EG28" s="93"/>
      <c r="EH28" s="93"/>
      <c r="EI28" s="93"/>
      <c r="EJ28" s="93"/>
      <c r="EK28" s="93"/>
      <c r="EL28" s="93"/>
      <c r="EM28" s="93"/>
      <c r="EN28" s="93"/>
      <c r="EO28" s="93"/>
      <c r="EP28" s="93"/>
      <c r="EQ28" s="93"/>
      <c r="ER28" s="93"/>
      <c r="ES28" s="93"/>
      <c r="ET28" s="93"/>
      <c r="EU28" s="93"/>
      <c r="EV28" s="93"/>
      <c r="EW28" s="93"/>
      <c r="EX28" s="93"/>
      <c r="EY28" s="93"/>
      <c r="EZ28" s="93"/>
      <c r="FA28" s="93"/>
      <c r="FB28" s="93"/>
      <c r="FC28" s="93"/>
      <c r="FD28" s="93"/>
      <c r="FE28" s="93"/>
      <c r="FF28" s="93"/>
      <c r="FG28" s="93"/>
      <c r="FH28" s="93"/>
      <c r="FI28" s="93"/>
      <c r="FJ28" s="93"/>
      <c r="FK28" s="93"/>
      <c r="FL28" s="93"/>
      <c r="FM28" s="93"/>
      <c r="FN28" s="93"/>
      <c r="FO28" s="93"/>
      <c r="FP28" s="93"/>
      <c r="FQ28" s="93"/>
      <c r="FR28" s="93"/>
      <c r="FS28" s="93"/>
      <c r="FT28" s="93"/>
      <c r="FU28" s="93"/>
      <c r="FV28" s="93"/>
      <c r="FW28" s="93"/>
      <c r="FX28" s="93"/>
      <c r="FY28" s="93"/>
      <c r="FZ28" s="93"/>
      <c r="GA28" s="93"/>
      <c r="GB28" s="93"/>
      <c r="GC28" s="93"/>
      <c r="GD28" s="93"/>
      <c r="GE28" s="93"/>
      <c r="GF28" s="93"/>
      <c r="GG28" s="93"/>
      <c r="GH28" s="93"/>
      <c r="GI28" s="93"/>
      <c r="GJ28" s="93"/>
      <c r="GK28" s="93"/>
      <c r="GL28" s="93"/>
      <c r="GM28" s="93"/>
      <c r="GN28" s="93"/>
      <c r="GO28" s="93"/>
      <c r="GP28" s="93"/>
      <c r="GQ28" s="93"/>
      <c r="GR28" s="93"/>
      <c r="GS28" s="93"/>
      <c r="GT28" s="93"/>
      <c r="GU28" s="93"/>
      <c r="GV28" s="93"/>
      <c r="GW28" s="93"/>
      <c r="GX28" s="93"/>
      <c r="GY28" s="93"/>
      <c r="GZ28" s="93"/>
      <c r="HA28" s="93"/>
      <c r="HB28" s="93"/>
      <c r="HC28" s="93"/>
      <c r="HD28" s="93"/>
      <c r="HE28" s="93"/>
      <c r="HF28" s="93"/>
      <c r="HG28" s="93"/>
      <c r="HH28" s="93"/>
      <c r="HI28" s="93"/>
      <c r="HJ28" s="93"/>
      <c r="HK28" s="93"/>
      <c r="HL28" s="93"/>
      <c r="HM28" s="93"/>
      <c r="HN28" s="93"/>
      <c r="HO28" s="93"/>
      <c r="HP28" s="93"/>
      <c r="HQ28" s="93"/>
      <c r="HR28" s="93"/>
      <c r="HS28" s="93"/>
      <c r="HT28" s="93"/>
      <c r="HU28" s="93"/>
      <c r="HV28" s="93"/>
      <c r="HW28" s="93"/>
      <c r="HX28" s="93"/>
      <c r="HY28" s="93"/>
      <c r="HZ28" s="93"/>
      <c r="IA28" s="93"/>
      <c r="IB28" s="93"/>
      <c r="IC28" s="93"/>
      <c r="ID28" s="93"/>
      <c r="IE28" s="93"/>
      <c r="IF28" s="93"/>
      <c r="IG28" s="93"/>
      <c r="IH28" s="93"/>
      <c r="II28" s="93"/>
      <c r="IJ28" s="93"/>
      <c r="IK28" s="93"/>
      <c r="IL28" s="93"/>
      <c r="IM28" s="93"/>
      <c r="IN28" s="93"/>
      <c r="IO28" s="93"/>
      <c r="IP28" s="93"/>
      <c r="IQ28" s="93"/>
    </row>
    <row r="29" ht="17.25" spans="1:251">
      <c r="A29" s="24">
        <v>25</v>
      </c>
      <c r="B29" s="24">
        <v>2018011903</v>
      </c>
      <c r="C29" s="23" t="s">
        <v>423</v>
      </c>
      <c r="D29" s="24" t="s">
        <v>1183</v>
      </c>
      <c r="E29" s="24">
        <v>2018</v>
      </c>
      <c r="F29" s="23" t="s">
        <v>416</v>
      </c>
      <c r="G29" s="27">
        <v>3</v>
      </c>
      <c r="H29" s="27">
        <v>32</v>
      </c>
      <c r="I29" s="88">
        <f t="shared" si="2"/>
        <v>0.09375</v>
      </c>
      <c r="J29" s="27">
        <v>4</v>
      </c>
      <c r="K29" s="27">
        <v>62</v>
      </c>
      <c r="L29" s="88">
        <f t="shared" si="3"/>
        <v>0.0645161290322581</v>
      </c>
      <c r="M29" s="87" t="s">
        <v>1209</v>
      </c>
      <c r="N29" s="48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93"/>
      <c r="BM29" s="93"/>
      <c r="BN29" s="93"/>
      <c r="BO29" s="93"/>
      <c r="BP29" s="93"/>
      <c r="BQ29" s="93"/>
      <c r="BR29" s="93"/>
      <c r="BS29" s="93"/>
      <c r="BT29" s="93"/>
      <c r="BU29" s="93"/>
      <c r="BV29" s="93"/>
      <c r="BW29" s="93"/>
      <c r="BX29" s="93"/>
      <c r="BY29" s="93"/>
      <c r="BZ29" s="93"/>
      <c r="CA29" s="93"/>
      <c r="CB29" s="93"/>
      <c r="CC29" s="93"/>
      <c r="CD29" s="93"/>
      <c r="CE29" s="93"/>
      <c r="CF29" s="93"/>
      <c r="CG29" s="93"/>
      <c r="CH29" s="93"/>
      <c r="CI29" s="93"/>
      <c r="CJ29" s="93"/>
      <c r="CK29" s="93"/>
      <c r="CL29" s="93"/>
      <c r="CM29" s="93"/>
      <c r="CN29" s="93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3"/>
      <c r="DD29" s="93"/>
      <c r="DE29" s="93"/>
      <c r="DF29" s="93"/>
      <c r="DG29" s="93"/>
      <c r="DH29" s="93"/>
      <c r="DI29" s="93"/>
      <c r="DJ29" s="93"/>
      <c r="DK29" s="93"/>
      <c r="DL29" s="93"/>
      <c r="DM29" s="93"/>
      <c r="DN29" s="93"/>
      <c r="DO29" s="93"/>
      <c r="DP29" s="93"/>
      <c r="DQ29" s="93"/>
      <c r="DR29" s="93"/>
      <c r="DS29" s="93"/>
      <c r="DT29" s="93"/>
      <c r="DU29" s="93"/>
      <c r="DV29" s="93"/>
      <c r="DW29" s="93"/>
      <c r="DX29" s="93"/>
      <c r="DY29" s="93"/>
      <c r="DZ29" s="93"/>
      <c r="EA29" s="93"/>
      <c r="EB29" s="93"/>
      <c r="EC29" s="93"/>
      <c r="ED29" s="93"/>
      <c r="EE29" s="93"/>
      <c r="EF29" s="93"/>
      <c r="EG29" s="93"/>
      <c r="EH29" s="93"/>
      <c r="EI29" s="93"/>
      <c r="EJ29" s="93"/>
      <c r="EK29" s="93"/>
      <c r="EL29" s="93"/>
      <c r="EM29" s="93"/>
      <c r="EN29" s="93"/>
      <c r="EO29" s="93"/>
      <c r="EP29" s="93"/>
      <c r="EQ29" s="93"/>
      <c r="ER29" s="93"/>
      <c r="ES29" s="93"/>
      <c r="ET29" s="93"/>
      <c r="EU29" s="93"/>
      <c r="EV29" s="93"/>
      <c r="EW29" s="93"/>
      <c r="EX29" s="93"/>
      <c r="EY29" s="93"/>
      <c r="EZ29" s="93"/>
      <c r="FA29" s="93"/>
      <c r="FB29" s="93"/>
      <c r="FC29" s="93"/>
      <c r="FD29" s="93"/>
      <c r="FE29" s="93"/>
      <c r="FF29" s="93"/>
      <c r="FG29" s="93"/>
      <c r="FH29" s="93"/>
      <c r="FI29" s="93"/>
      <c r="FJ29" s="93"/>
      <c r="FK29" s="93"/>
      <c r="FL29" s="93"/>
      <c r="FM29" s="93"/>
      <c r="FN29" s="93"/>
      <c r="FO29" s="93"/>
      <c r="FP29" s="93"/>
      <c r="FQ29" s="93"/>
      <c r="FR29" s="93"/>
      <c r="FS29" s="93"/>
      <c r="FT29" s="93"/>
      <c r="FU29" s="93"/>
      <c r="FV29" s="93"/>
      <c r="FW29" s="93"/>
      <c r="FX29" s="93"/>
      <c r="FY29" s="93"/>
      <c r="FZ29" s="93"/>
      <c r="GA29" s="93"/>
      <c r="GB29" s="93"/>
      <c r="GC29" s="93"/>
      <c r="GD29" s="93"/>
      <c r="GE29" s="93"/>
      <c r="GF29" s="93"/>
      <c r="GG29" s="93"/>
      <c r="GH29" s="93"/>
      <c r="GI29" s="93"/>
      <c r="GJ29" s="93"/>
      <c r="GK29" s="93"/>
      <c r="GL29" s="93"/>
      <c r="GM29" s="93"/>
      <c r="GN29" s="93"/>
      <c r="GO29" s="93"/>
      <c r="GP29" s="93"/>
      <c r="GQ29" s="93"/>
      <c r="GR29" s="93"/>
      <c r="GS29" s="93"/>
      <c r="GT29" s="93"/>
      <c r="GU29" s="93"/>
      <c r="GV29" s="93"/>
      <c r="GW29" s="93"/>
      <c r="GX29" s="93"/>
      <c r="GY29" s="93"/>
      <c r="GZ29" s="93"/>
      <c r="HA29" s="93"/>
      <c r="HB29" s="93"/>
      <c r="HC29" s="93"/>
      <c r="HD29" s="93"/>
      <c r="HE29" s="93"/>
      <c r="HF29" s="93"/>
      <c r="HG29" s="93"/>
      <c r="HH29" s="93"/>
      <c r="HI29" s="93"/>
      <c r="HJ29" s="93"/>
      <c r="HK29" s="93"/>
      <c r="HL29" s="93"/>
      <c r="HM29" s="93"/>
      <c r="HN29" s="93"/>
      <c r="HO29" s="93"/>
      <c r="HP29" s="93"/>
      <c r="HQ29" s="93"/>
      <c r="HR29" s="93"/>
      <c r="HS29" s="93"/>
      <c r="HT29" s="93"/>
      <c r="HU29" s="93"/>
      <c r="HV29" s="93"/>
      <c r="HW29" s="93"/>
      <c r="HX29" s="93"/>
      <c r="HY29" s="93"/>
      <c r="HZ29" s="93"/>
      <c r="IA29" s="93"/>
      <c r="IB29" s="93"/>
      <c r="IC29" s="93"/>
      <c r="ID29" s="93"/>
      <c r="IE29" s="93"/>
      <c r="IF29" s="93"/>
      <c r="IG29" s="93"/>
      <c r="IH29" s="93"/>
      <c r="II29" s="93"/>
      <c r="IJ29" s="93"/>
      <c r="IK29" s="93"/>
      <c r="IL29" s="93"/>
      <c r="IM29" s="93"/>
      <c r="IN29" s="93"/>
      <c r="IO29" s="93"/>
      <c r="IP29" s="93"/>
      <c r="IQ29" s="93"/>
    </row>
    <row r="30" ht="17.25" spans="1:251">
      <c r="A30" s="24">
        <v>26</v>
      </c>
      <c r="B30" s="24">
        <v>2018011937</v>
      </c>
      <c r="C30" s="23" t="s">
        <v>418</v>
      </c>
      <c r="D30" s="24" t="s">
        <v>1183</v>
      </c>
      <c r="E30" s="24">
        <v>2018</v>
      </c>
      <c r="F30" s="23" t="s">
        <v>416</v>
      </c>
      <c r="G30" s="25">
        <v>2</v>
      </c>
      <c r="H30" s="25">
        <v>32</v>
      </c>
      <c r="I30" s="88">
        <f t="shared" si="2"/>
        <v>0.0625</v>
      </c>
      <c r="J30" s="25">
        <v>2</v>
      </c>
      <c r="K30" s="25">
        <v>62</v>
      </c>
      <c r="L30" s="88">
        <f t="shared" si="3"/>
        <v>0.032258064516129</v>
      </c>
      <c r="M30" s="87" t="s">
        <v>1210</v>
      </c>
      <c r="N30" s="48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93"/>
      <c r="CG30" s="93"/>
      <c r="CH30" s="93"/>
      <c r="CI30" s="93"/>
      <c r="CJ30" s="93"/>
      <c r="CK30" s="93"/>
      <c r="CL30" s="93"/>
      <c r="CM30" s="93"/>
      <c r="CN30" s="93"/>
      <c r="CO30" s="93"/>
      <c r="CP30" s="93"/>
      <c r="CQ30" s="93"/>
      <c r="CR30" s="93"/>
      <c r="CS30" s="93"/>
      <c r="CT30" s="93"/>
      <c r="CU30" s="93"/>
      <c r="CV30" s="93"/>
      <c r="CW30" s="93"/>
      <c r="CX30" s="93"/>
      <c r="CY30" s="93"/>
      <c r="CZ30" s="93"/>
      <c r="DA30" s="93"/>
      <c r="DB30" s="93"/>
      <c r="DC30" s="93"/>
      <c r="DD30" s="93"/>
      <c r="DE30" s="93"/>
      <c r="DF30" s="93"/>
      <c r="DG30" s="93"/>
      <c r="DH30" s="93"/>
      <c r="DI30" s="93"/>
      <c r="DJ30" s="93"/>
      <c r="DK30" s="93"/>
      <c r="DL30" s="93"/>
      <c r="DM30" s="93"/>
      <c r="DN30" s="93"/>
      <c r="DO30" s="93"/>
      <c r="DP30" s="93"/>
      <c r="DQ30" s="93"/>
      <c r="DR30" s="93"/>
      <c r="DS30" s="93"/>
      <c r="DT30" s="93"/>
      <c r="DU30" s="93"/>
      <c r="DV30" s="93"/>
      <c r="DW30" s="93"/>
      <c r="DX30" s="93"/>
      <c r="DY30" s="93"/>
      <c r="DZ30" s="93"/>
      <c r="EA30" s="93"/>
      <c r="EB30" s="93"/>
      <c r="EC30" s="93"/>
      <c r="ED30" s="93"/>
      <c r="EE30" s="93"/>
      <c r="EF30" s="93"/>
      <c r="EG30" s="93"/>
      <c r="EH30" s="93"/>
      <c r="EI30" s="93"/>
      <c r="EJ30" s="93"/>
      <c r="EK30" s="93"/>
      <c r="EL30" s="93"/>
      <c r="EM30" s="93"/>
      <c r="EN30" s="93"/>
      <c r="EO30" s="93"/>
      <c r="EP30" s="93"/>
      <c r="EQ30" s="93"/>
      <c r="ER30" s="93"/>
      <c r="ES30" s="93"/>
      <c r="ET30" s="93"/>
      <c r="EU30" s="93"/>
      <c r="EV30" s="93"/>
      <c r="EW30" s="93"/>
      <c r="EX30" s="93"/>
      <c r="EY30" s="93"/>
      <c r="EZ30" s="93"/>
      <c r="FA30" s="93"/>
      <c r="FB30" s="93"/>
      <c r="FC30" s="93"/>
      <c r="FD30" s="93"/>
      <c r="FE30" s="93"/>
      <c r="FF30" s="93"/>
      <c r="FG30" s="93"/>
      <c r="FH30" s="93"/>
      <c r="FI30" s="93"/>
      <c r="FJ30" s="93"/>
      <c r="FK30" s="93"/>
      <c r="FL30" s="93"/>
      <c r="FM30" s="93"/>
      <c r="FN30" s="93"/>
      <c r="FO30" s="93"/>
      <c r="FP30" s="93"/>
      <c r="FQ30" s="93"/>
      <c r="FR30" s="93"/>
      <c r="FS30" s="93"/>
      <c r="FT30" s="93"/>
      <c r="FU30" s="93"/>
      <c r="FV30" s="93"/>
      <c r="FW30" s="93"/>
      <c r="FX30" s="93"/>
      <c r="FY30" s="93"/>
      <c r="FZ30" s="93"/>
      <c r="GA30" s="93"/>
      <c r="GB30" s="93"/>
      <c r="GC30" s="93"/>
      <c r="GD30" s="93"/>
      <c r="GE30" s="93"/>
      <c r="GF30" s="93"/>
      <c r="GG30" s="93"/>
      <c r="GH30" s="93"/>
      <c r="GI30" s="93"/>
      <c r="GJ30" s="93"/>
      <c r="GK30" s="93"/>
      <c r="GL30" s="93"/>
      <c r="GM30" s="93"/>
      <c r="GN30" s="93"/>
      <c r="GO30" s="93"/>
      <c r="GP30" s="93"/>
      <c r="GQ30" s="93"/>
      <c r="GR30" s="93"/>
      <c r="GS30" s="93"/>
      <c r="GT30" s="93"/>
      <c r="GU30" s="93"/>
      <c r="GV30" s="93"/>
      <c r="GW30" s="93"/>
      <c r="GX30" s="93"/>
      <c r="GY30" s="93"/>
      <c r="GZ30" s="93"/>
      <c r="HA30" s="93"/>
      <c r="HB30" s="93"/>
      <c r="HC30" s="93"/>
      <c r="HD30" s="93"/>
      <c r="HE30" s="93"/>
      <c r="HF30" s="93"/>
      <c r="HG30" s="93"/>
      <c r="HH30" s="93"/>
      <c r="HI30" s="93"/>
      <c r="HJ30" s="93"/>
      <c r="HK30" s="93"/>
      <c r="HL30" s="93"/>
      <c r="HM30" s="93"/>
      <c r="HN30" s="93"/>
      <c r="HO30" s="93"/>
      <c r="HP30" s="93"/>
      <c r="HQ30" s="93"/>
      <c r="HR30" s="93"/>
      <c r="HS30" s="93"/>
      <c r="HT30" s="93"/>
      <c r="HU30" s="93"/>
      <c r="HV30" s="93"/>
      <c r="HW30" s="93"/>
      <c r="HX30" s="93"/>
      <c r="HY30" s="93"/>
      <c r="HZ30" s="93"/>
      <c r="IA30" s="93"/>
      <c r="IB30" s="93"/>
      <c r="IC30" s="93"/>
      <c r="ID30" s="93"/>
      <c r="IE30" s="93"/>
      <c r="IF30" s="93"/>
      <c r="IG30" s="93"/>
      <c r="IH30" s="93"/>
      <c r="II30" s="93"/>
      <c r="IJ30" s="93"/>
      <c r="IK30" s="93"/>
      <c r="IL30" s="93"/>
      <c r="IM30" s="93"/>
      <c r="IN30" s="93"/>
      <c r="IO30" s="93"/>
      <c r="IP30" s="93"/>
      <c r="IQ30" s="93"/>
    </row>
    <row r="31" ht="17.25" spans="1:251">
      <c r="A31" s="24">
        <v>27</v>
      </c>
      <c r="B31" s="24">
        <v>2018011970</v>
      </c>
      <c r="C31" s="23" t="s">
        <v>420</v>
      </c>
      <c r="D31" s="72" t="s">
        <v>1183</v>
      </c>
      <c r="E31" s="72">
        <v>2018</v>
      </c>
      <c r="F31" s="23" t="s">
        <v>421</v>
      </c>
      <c r="G31" s="26">
        <v>1</v>
      </c>
      <c r="H31" s="26">
        <v>30</v>
      </c>
      <c r="I31" s="88">
        <f t="shared" si="2"/>
        <v>0.0333333333333333</v>
      </c>
      <c r="J31" s="27">
        <v>2</v>
      </c>
      <c r="K31" s="27">
        <v>62</v>
      </c>
      <c r="L31" s="88">
        <f t="shared" si="3"/>
        <v>0.032258064516129</v>
      </c>
      <c r="M31" s="87" t="s">
        <v>1211</v>
      </c>
      <c r="N31" s="48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93"/>
      <c r="BT31" s="93"/>
      <c r="BU31" s="93"/>
      <c r="BV31" s="93"/>
      <c r="BW31" s="93"/>
      <c r="BX31" s="93"/>
      <c r="BY31" s="93"/>
      <c r="BZ31" s="93"/>
      <c r="CA31" s="93"/>
      <c r="CB31" s="93"/>
      <c r="CC31" s="93"/>
      <c r="CD31" s="93"/>
      <c r="CE31" s="93"/>
      <c r="CF31" s="93"/>
      <c r="CG31" s="93"/>
      <c r="CH31" s="93"/>
      <c r="CI31" s="93"/>
      <c r="CJ31" s="93"/>
      <c r="CK31" s="93"/>
      <c r="CL31" s="93"/>
      <c r="CM31" s="93"/>
      <c r="CN31" s="93"/>
      <c r="CO31" s="93"/>
      <c r="CP31" s="93"/>
      <c r="CQ31" s="93"/>
      <c r="CR31" s="93"/>
      <c r="CS31" s="93"/>
      <c r="CT31" s="93"/>
      <c r="CU31" s="93"/>
      <c r="CV31" s="93"/>
      <c r="CW31" s="93"/>
      <c r="CX31" s="93"/>
      <c r="CY31" s="93"/>
      <c r="CZ31" s="93"/>
      <c r="DA31" s="93"/>
      <c r="DB31" s="93"/>
      <c r="DC31" s="93"/>
      <c r="DD31" s="93"/>
      <c r="DE31" s="93"/>
      <c r="DF31" s="93"/>
      <c r="DG31" s="93"/>
      <c r="DH31" s="93"/>
      <c r="DI31" s="93"/>
      <c r="DJ31" s="93"/>
      <c r="DK31" s="93"/>
      <c r="DL31" s="93"/>
      <c r="DM31" s="93"/>
      <c r="DN31" s="93"/>
      <c r="DO31" s="93"/>
      <c r="DP31" s="93"/>
      <c r="DQ31" s="93"/>
      <c r="DR31" s="93"/>
      <c r="DS31" s="93"/>
      <c r="DT31" s="93"/>
      <c r="DU31" s="93"/>
      <c r="DV31" s="93"/>
      <c r="DW31" s="93"/>
      <c r="DX31" s="93"/>
      <c r="DY31" s="93"/>
      <c r="DZ31" s="93"/>
      <c r="EA31" s="93"/>
      <c r="EB31" s="93"/>
      <c r="EC31" s="93"/>
      <c r="ED31" s="93"/>
      <c r="EE31" s="93"/>
      <c r="EF31" s="93"/>
      <c r="EG31" s="93"/>
      <c r="EH31" s="93"/>
      <c r="EI31" s="93"/>
      <c r="EJ31" s="93"/>
      <c r="EK31" s="93"/>
      <c r="EL31" s="93"/>
      <c r="EM31" s="93"/>
      <c r="EN31" s="93"/>
      <c r="EO31" s="93"/>
      <c r="EP31" s="93"/>
      <c r="EQ31" s="93"/>
      <c r="ER31" s="93"/>
      <c r="ES31" s="93"/>
      <c r="ET31" s="93"/>
      <c r="EU31" s="93"/>
      <c r="EV31" s="93"/>
      <c r="EW31" s="93"/>
      <c r="EX31" s="93"/>
      <c r="EY31" s="93"/>
      <c r="EZ31" s="93"/>
      <c r="FA31" s="93"/>
      <c r="FB31" s="93"/>
      <c r="FC31" s="93"/>
      <c r="FD31" s="93"/>
      <c r="FE31" s="93"/>
      <c r="FF31" s="93"/>
      <c r="FG31" s="93"/>
      <c r="FH31" s="93"/>
      <c r="FI31" s="93"/>
      <c r="FJ31" s="93"/>
      <c r="FK31" s="93"/>
      <c r="FL31" s="93"/>
      <c r="FM31" s="93"/>
      <c r="FN31" s="93"/>
      <c r="FO31" s="93"/>
      <c r="FP31" s="93"/>
      <c r="FQ31" s="93"/>
      <c r="FR31" s="93"/>
      <c r="FS31" s="93"/>
      <c r="FT31" s="93"/>
      <c r="FU31" s="93"/>
      <c r="FV31" s="93"/>
      <c r="FW31" s="93"/>
      <c r="FX31" s="93"/>
      <c r="FY31" s="93"/>
      <c r="FZ31" s="93"/>
      <c r="GA31" s="93"/>
      <c r="GB31" s="93"/>
      <c r="GC31" s="93"/>
      <c r="GD31" s="93"/>
      <c r="GE31" s="93"/>
      <c r="GF31" s="93"/>
      <c r="GG31" s="93"/>
      <c r="GH31" s="93"/>
      <c r="GI31" s="93"/>
      <c r="GJ31" s="93"/>
      <c r="GK31" s="93"/>
      <c r="GL31" s="93"/>
      <c r="GM31" s="93"/>
      <c r="GN31" s="93"/>
      <c r="GO31" s="93"/>
      <c r="GP31" s="93"/>
      <c r="GQ31" s="93"/>
      <c r="GR31" s="93"/>
      <c r="GS31" s="93"/>
      <c r="GT31" s="93"/>
      <c r="GU31" s="93"/>
      <c r="GV31" s="93"/>
      <c r="GW31" s="93"/>
      <c r="GX31" s="93"/>
      <c r="GY31" s="93"/>
      <c r="GZ31" s="93"/>
      <c r="HA31" s="93"/>
      <c r="HB31" s="93"/>
      <c r="HC31" s="93"/>
      <c r="HD31" s="93"/>
      <c r="HE31" s="93"/>
      <c r="HF31" s="93"/>
      <c r="HG31" s="93"/>
      <c r="HH31" s="93"/>
      <c r="HI31" s="93"/>
      <c r="HJ31" s="93"/>
      <c r="HK31" s="93"/>
      <c r="HL31" s="93"/>
      <c r="HM31" s="93"/>
      <c r="HN31" s="93"/>
      <c r="HO31" s="93"/>
      <c r="HP31" s="93"/>
      <c r="HQ31" s="93"/>
      <c r="HR31" s="93"/>
      <c r="HS31" s="93"/>
      <c r="HT31" s="93"/>
      <c r="HU31" s="93"/>
      <c r="HV31" s="93"/>
      <c r="HW31" s="93"/>
      <c r="HX31" s="93"/>
      <c r="HY31" s="93"/>
      <c r="HZ31" s="93"/>
      <c r="IA31" s="93"/>
      <c r="IB31" s="93"/>
      <c r="IC31" s="93"/>
      <c r="ID31" s="93"/>
      <c r="IE31" s="93"/>
      <c r="IF31" s="93"/>
      <c r="IG31" s="93"/>
      <c r="IH31" s="93"/>
      <c r="II31" s="93"/>
      <c r="IJ31" s="93"/>
      <c r="IK31" s="93"/>
      <c r="IL31" s="93"/>
      <c r="IM31" s="93"/>
      <c r="IN31" s="93"/>
      <c r="IO31" s="93"/>
      <c r="IP31" s="93"/>
      <c r="IQ31" s="93"/>
    </row>
    <row r="32" ht="17.25" spans="1:251">
      <c r="A32" s="24">
        <v>28</v>
      </c>
      <c r="B32" s="28">
        <v>2018011972</v>
      </c>
      <c r="C32" s="23" t="s">
        <v>429</v>
      </c>
      <c r="D32" s="72" t="s">
        <v>1183</v>
      </c>
      <c r="E32" s="72">
        <v>2018</v>
      </c>
      <c r="F32" s="23" t="s">
        <v>421</v>
      </c>
      <c r="G32" s="26">
        <v>2</v>
      </c>
      <c r="H32" s="26">
        <v>30</v>
      </c>
      <c r="I32" s="88">
        <f t="shared" si="2"/>
        <v>0.0666666666666667</v>
      </c>
      <c r="J32" s="27">
        <v>7</v>
      </c>
      <c r="K32" s="27">
        <v>62</v>
      </c>
      <c r="L32" s="88">
        <f t="shared" si="3"/>
        <v>0.112903225806452</v>
      </c>
      <c r="M32" s="87" t="s">
        <v>1212</v>
      </c>
      <c r="N32" s="48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  <c r="BU32" s="93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93"/>
      <c r="CG32" s="93"/>
      <c r="CH32" s="93"/>
      <c r="CI32" s="93"/>
      <c r="CJ32" s="93"/>
      <c r="CK32" s="93"/>
      <c r="CL32" s="93"/>
      <c r="CM32" s="93"/>
      <c r="CN32" s="93"/>
      <c r="CO32" s="93"/>
      <c r="CP32" s="93"/>
      <c r="CQ32" s="93"/>
      <c r="CR32" s="93"/>
      <c r="CS32" s="93"/>
      <c r="CT32" s="93"/>
      <c r="CU32" s="93"/>
      <c r="CV32" s="93"/>
      <c r="CW32" s="93"/>
      <c r="CX32" s="93"/>
      <c r="CY32" s="93"/>
      <c r="CZ32" s="93"/>
      <c r="DA32" s="93"/>
      <c r="DB32" s="93"/>
      <c r="DC32" s="93"/>
      <c r="DD32" s="93"/>
      <c r="DE32" s="93"/>
      <c r="DF32" s="93"/>
      <c r="DG32" s="93"/>
      <c r="DH32" s="93"/>
      <c r="DI32" s="93"/>
      <c r="DJ32" s="93"/>
      <c r="DK32" s="93"/>
      <c r="DL32" s="93"/>
      <c r="DM32" s="93"/>
      <c r="DN32" s="93"/>
      <c r="DO32" s="93"/>
      <c r="DP32" s="93"/>
      <c r="DQ32" s="93"/>
      <c r="DR32" s="93"/>
      <c r="DS32" s="93"/>
      <c r="DT32" s="93"/>
      <c r="DU32" s="93"/>
      <c r="DV32" s="93"/>
      <c r="DW32" s="93"/>
      <c r="DX32" s="93"/>
      <c r="DY32" s="93"/>
      <c r="DZ32" s="93"/>
      <c r="EA32" s="93"/>
      <c r="EB32" s="93"/>
      <c r="EC32" s="93"/>
      <c r="ED32" s="93"/>
      <c r="EE32" s="93"/>
      <c r="EF32" s="93"/>
      <c r="EG32" s="93"/>
      <c r="EH32" s="93"/>
      <c r="EI32" s="93"/>
      <c r="EJ32" s="93"/>
      <c r="EK32" s="93"/>
      <c r="EL32" s="93"/>
      <c r="EM32" s="93"/>
      <c r="EN32" s="93"/>
      <c r="EO32" s="93"/>
      <c r="EP32" s="93"/>
      <c r="EQ32" s="93"/>
      <c r="ER32" s="93"/>
      <c r="ES32" s="93"/>
      <c r="ET32" s="93"/>
      <c r="EU32" s="93"/>
      <c r="EV32" s="93"/>
      <c r="EW32" s="93"/>
      <c r="EX32" s="93"/>
      <c r="EY32" s="93"/>
      <c r="EZ32" s="93"/>
      <c r="FA32" s="93"/>
      <c r="FB32" s="93"/>
      <c r="FC32" s="93"/>
      <c r="FD32" s="93"/>
      <c r="FE32" s="93"/>
      <c r="FF32" s="93"/>
      <c r="FG32" s="93"/>
      <c r="FH32" s="93"/>
      <c r="FI32" s="93"/>
      <c r="FJ32" s="93"/>
      <c r="FK32" s="93"/>
      <c r="FL32" s="93"/>
      <c r="FM32" s="93"/>
      <c r="FN32" s="93"/>
      <c r="FO32" s="93"/>
      <c r="FP32" s="93"/>
      <c r="FQ32" s="93"/>
      <c r="FR32" s="93"/>
      <c r="FS32" s="93"/>
      <c r="FT32" s="93"/>
      <c r="FU32" s="93"/>
      <c r="FV32" s="93"/>
      <c r="FW32" s="93"/>
      <c r="FX32" s="93"/>
      <c r="FY32" s="93"/>
      <c r="FZ32" s="93"/>
      <c r="GA32" s="93"/>
      <c r="GB32" s="93"/>
      <c r="GC32" s="93"/>
      <c r="GD32" s="93"/>
      <c r="GE32" s="93"/>
      <c r="GF32" s="93"/>
      <c r="GG32" s="93"/>
      <c r="GH32" s="93"/>
      <c r="GI32" s="93"/>
      <c r="GJ32" s="93"/>
      <c r="GK32" s="93"/>
      <c r="GL32" s="93"/>
      <c r="GM32" s="93"/>
      <c r="GN32" s="93"/>
      <c r="GO32" s="93"/>
      <c r="GP32" s="93"/>
      <c r="GQ32" s="93"/>
      <c r="GR32" s="93"/>
      <c r="GS32" s="93"/>
      <c r="GT32" s="93"/>
      <c r="GU32" s="93"/>
      <c r="GV32" s="93"/>
      <c r="GW32" s="93"/>
      <c r="GX32" s="93"/>
      <c r="GY32" s="93"/>
      <c r="GZ32" s="93"/>
      <c r="HA32" s="93"/>
      <c r="HB32" s="93"/>
      <c r="HC32" s="93"/>
      <c r="HD32" s="93"/>
      <c r="HE32" s="93"/>
      <c r="HF32" s="93"/>
      <c r="HG32" s="93"/>
      <c r="HH32" s="93"/>
      <c r="HI32" s="93"/>
      <c r="HJ32" s="93"/>
      <c r="HK32" s="93"/>
      <c r="HL32" s="93"/>
      <c r="HM32" s="93"/>
      <c r="HN32" s="93"/>
      <c r="HO32" s="93"/>
      <c r="HP32" s="93"/>
      <c r="HQ32" s="93"/>
      <c r="HR32" s="93"/>
      <c r="HS32" s="93"/>
      <c r="HT32" s="93"/>
      <c r="HU32" s="93"/>
      <c r="HV32" s="93"/>
      <c r="HW32" s="93"/>
      <c r="HX32" s="93"/>
      <c r="HY32" s="93"/>
      <c r="HZ32" s="93"/>
      <c r="IA32" s="93"/>
      <c r="IB32" s="93"/>
      <c r="IC32" s="93"/>
      <c r="ID32" s="93"/>
      <c r="IE32" s="93"/>
      <c r="IF32" s="93"/>
      <c r="IG32" s="93"/>
      <c r="IH32" s="93"/>
      <c r="II32" s="93"/>
      <c r="IJ32" s="93"/>
      <c r="IK32" s="93"/>
      <c r="IL32" s="93"/>
      <c r="IM32" s="93"/>
      <c r="IN32" s="93"/>
      <c r="IO32" s="93"/>
      <c r="IP32" s="93"/>
      <c r="IQ32" s="93"/>
    </row>
    <row r="33" ht="17.25" spans="1:251">
      <c r="A33" s="24">
        <v>29</v>
      </c>
      <c r="B33" s="28">
        <v>2018011947</v>
      </c>
      <c r="C33" s="23" t="s">
        <v>431</v>
      </c>
      <c r="D33" s="72" t="s">
        <v>1185</v>
      </c>
      <c r="E33" s="72">
        <v>2018</v>
      </c>
      <c r="F33" s="23" t="s">
        <v>421</v>
      </c>
      <c r="G33" s="26">
        <v>3</v>
      </c>
      <c r="H33" s="26">
        <v>30</v>
      </c>
      <c r="I33" s="88">
        <f t="shared" si="2"/>
        <v>0.1</v>
      </c>
      <c r="J33" s="27">
        <v>8</v>
      </c>
      <c r="K33" s="27">
        <v>62</v>
      </c>
      <c r="L33" s="88">
        <f t="shared" si="3"/>
        <v>0.129032258064516</v>
      </c>
      <c r="M33" s="87" t="s">
        <v>1213</v>
      </c>
      <c r="N33" s="48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93"/>
      <c r="DD33" s="93"/>
      <c r="DE33" s="93"/>
      <c r="DF33" s="93"/>
      <c r="DG33" s="93"/>
      <c r="DH33" s="93"/>
      <c r="DI33" s="93"/>
      <c r="DJ33" s="93"/>
      <c r="DK33" s="93"/>
      <c r="DL33" s="93"/>
      <c r="DM33" s="93"/>
      <c r="DN33" s="93"/>
      <c r="DO33" s="93"/>
      <c r="DP33" s="93"/>
      <c r="DQ33" s="93"/>
      <c r="DR33" s="93"/>
      <c r="DS33" s="93"/>
      <c r="DT33" s="93"/>
      <c r="DU33" s="93"/>
      <c r="DV33" s="93"/>
      <c r="DW33" s="93"/>
      <c r="DX33" s="93"/>
      <c r="DY33" s="93"/>
      <c r="DZ33" s="93"/>
      <c r="EA33" s="93"/>
      <c r="EB33" s="93"/>
      <c r="EC33" s="93"/>
      <c r="ED33" s="93"/>
      <c r="EE33" s="93"/>
      <c r="EF33" s="93"/>
      <c r="EG33" s="93"/>
      <c r="EH33" s="93"/>
      <c r="EI33" s="93"/>
      <c r="EJ33" s="93"/>
      <c r="EK33" s="93"/>
      <c r="EL33" s="93"/>
      <c r="EM33" s="93"/>
      <c r="EN33" s="93"/>
      <c r="EO33" s="93"/>
      <c r="EP33" s="93"/>
      <c r="EQ33" s="93"/>
      <c r="ER33" s="93"/>
      <c r="ES33" s="93"/>
      <c r="ET33" s="93"/>
      <c r="EU33" s="93"/>
      <c r="EV33" s="93"/>
      <c r="EW33" s="93"/>
      <c r="EX33" s="93"/>
      <c r="EY33" s="93"/>
      <c r="EZ33" s="93"/>
      <c r="FA33" s="93"/>
      <c r="FB33" s="93"/>
      <c r="FC33" s="93"/>
      <c r="FD33" s="93"/>
      <c r="FE33" s="93"/>
      <c r="FF33" s="93"/>
      <c r="FG33" s="93"/>
      <c r="FH33" s="93"/>
      <c r="FI33" s="93"/>
      <c r="FJ33" s="93"/>
      <c r="FK33" s="93"/>
      <c r="FL33" s="93"/>
      <c r="FM33" s="93"/>
      <c r="FN33" s="93"/>
      <c r="FO33" s="93"/>
      <c r="FP33" s="93"/>
      <c r="FQ33" s="93"/>
      <c r="FR33" s="93"/>
      <c r="FS33" s="93"/>
      <c r="FT33" s="93"/>
      <c r="FU33" s="93"/>
      <c r="FV33" s="93"/>
      <c r="FW33" s="93"/>
      <c r="FX33" s="93"/>
      <c r="FY33" s="93"/>
      <c r="FZ33" s="93"/>
      <c r="GA33" s="93"/>
      <c r="GB33" s="93"/>
      <c r="GC33" s="93"/>
      <c r="GD33" s="93"/>
      <c r="GE33" s="93"/>
      <c r="GF33" s="93"/>
      <c r="GG33" s="93"/>
      <c r="GH33" s="93"/>
      <c r="GI33" s="93"/>
      <c r="GJ33" s="93"/>
      <c r="GK33" s="93"/>
      <c r="GL33" s="93"/>
      <c r="GM33" s="93"/>
      <c r="GN33" s="93"/>
      <c r="GO33" s="93"/>
      <c r="GP33" s="93"/>
      <c r="GQ33" s="93"/>
      <c r="GR33" s="93"/>
      <c r="GS33" s="93"/>
      <c r="GT33" s="93"/>
      <c r="GU33" s="93"/>
      <c r="GV33" s="93"/>
      <c r="GW33" s="93"/>
      <c r="GX33" s="93"/>
      <c r="GY33" s="93"/>
      <c r="GZ33" s="93"/>
      <c r="HA33" s="93"/>
      <c r="HB33" s="93"/>
      <c r="HC33" s="93"/>
      <c r="HD33" s="93"/>
      <c r="HE33" s="93"/>
      <c r="HF33" s="93"/>
      <c r="HG33" s="93"/>
      <c r="HH33" s="93"/>
      <c r="HI33" s="93"/>
      <c r="HJ33" s="93"/>
      <c r="HK33" s="93"/>
      <c r="HL33" s="93"/>
      <c r="HM33" s="93"/>
      <c r="HN33" s="93"/>
      <c r="HO33" s="93"/>
      <c r="HP33" s="93"/>
      <c r="HQ33" s="93"/>
      <c r="HR33" s="93"/>
      <c r="HS33" s="93"/>
      <c r="HT33" s="93"/>
      <c r="HU33" s="93"/>
      <c r="HV33" s="93"/>
      <c r="HW33" s="93"/>
      <c r="HX33" s="93"/>
      <c r="HY33" s="93"/>
      <c r="HZ33" s="93"/>
      <c r="IA33" s="93"/>
      <c r="IB33" s="93"/>
      <c r="IC33" s="93"/>
      <c r="ID33" s="93"/>
      <c r="IE33" s="93"/>
      <c r="IF33" s="93"/>
      <c r="IG33" s="93"/>
      <c r="IH33" s="93"/>
      <c r="II33" s="93"/>
      <c r="IJ33" s="93"/>
      <c r="IK33" s="93"/>
      <c r="IL33" s="93"/>
      <c r="IM33" s="93"/>
      <c r="IN33" s="93"/>
      <c r="IO33" s="93"/>
      <c r="IP33" s="93"/>
      <c r="IQ33" s="93"/>
    </row>
    <row r="34" ht="17.25" spans="1:251">
      <c r="A34" s="24">
        <v>30</v>
      </c>
      <c r="B34" s="24">
        <v>2018011944</v>
      </c>
      <c r="C34" s="23" t="s">
        <v>817</v>
      </c>
      <c r="D34" s="24" t="s">
        <v>1183</v>
      </c>
      <c r="E34" s="24">
        <v>2018</v>
      </c>
      <c r="F34" s="23" t="s">
        <v>818</v>
      </c>
      <c r="G34" s="27">
        <v>1</v>
      </c>
      <c r="H34" s="27">
        <v>29</v>
      </c>
      <c r="I34" s="88">
        <f t="shared" si="2"/>
        <v>0.0344827586206897</v>
      </c>
      <c r="J34" s="27">
        <v>1</v>
      </c>
      <c r="K34" s="27">
        <v>29</v>
      </c>
      <c r="L34" s="88">
        <f t="shared" si="3"/>
        <v>0.0344827586206897</v>
      </c>
      <c r="M34" s="87" t="s">
        <v>1214</v>
      </c>
      <c r="N34" s="48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  <c r="BU34" s="93"/>
      <c r="BV34" s="93"/>
      <c r="BW34" s="93"/>
      <c r="BX34" s="93"/>
      <c r="BY34" s="93"/>
      <c r="BZ34" s="93"/>
      <c r="CA34" s="93"/>
      <c r="CB34" s="93"/>
      <c r="CC34" s="93"/>
      <c r="CD34" s="93"/>
      <c r="CE34" s="93"/>
      <c r="CF34" s="93"/>
      <c r="CG34" s="93"/>
      <c r="CH34" s="93"/>
      <c r="CI34" s="93"/>
      <c r="CJ34" s="93"/>
      <c r="CK34" s="93"/>
      <c r="CL34" s="93"/>
      <c r="CM34" s="93"/>
      <c r="CN34" s="93"/>
      <c r="CO34" s="93"/>
      <c r="CP34" s="93"/>
      <c r="CQ34" s="93"/>
      <c r="CR34" s="93"/>
      <c r="CS34" s="93"/>
      <c r="CT34" s="93"/>
      <c r="CU34" s="93"/>
      <c r="CV34" s="93"/>
      <c r="CW34" s="93"/>
      <c r="CX34" s="93"/>
      <c r="CY34" s="93"/>
      <c r="CZ34" s="93"/>
      <c r="DA34" s="93"/>
      <c r="DB34" s="93"/>
      <c r="DC34" s="93"/>
      <c r="DD34" s="93"/>
      <c r="DE34" s="93"/>
      <c r="DF34" s="93"/>
      <c r="DG34" s="93"/>
      <c r="DH34" s="93"/>
      <c r="DI34" s="93"/>
      <c r="DJ34" s="93"/>
      <c r="DK34" s="93"/>
      <c r="DL34" s="93"/>
      <c r="DM34" s="93"/>
      <c r="DN34" s="93"/>
      <c r="DO34" s="93"/>
      <c r="DP34" s="93"/>
      <c r="DQ34" s="93"/>
      <c r="DR34" s="93"/>
      <c r="DS34" s="93"/>
      <c r="DT34" s="93"/>
      <c r="DU34" s="93"/>
      <c r="DV34" s="93"/>
      <c r="DW34" s="93"/>
      <c r="DX34" s="93"/>
      <c r="DY34" s="93"/>
      <c r="DZ34" s="93"/>
      <c r="EA34" s="93"/>
      <c r="EB34" s="93"/>
      <c r="EC34" s="93"/>
      <c r="ED34" s="93"/>
      <c r="EE34" s="93"/>
      <c r="EF34" s="93"/>
      <c r="EG34" s="93"/>
      <c r="EH34" s="93"/>
      <c r="EI34" s="93"/>
      <c r="EJ34" s="93"/>
      <c r="EK34" s="93"/>
      <c r="EL34" s="93"/>
      <c r="EM34" s="93"/>
      <c r="EN34" s="93"/>
      <c r="EO34" s="93"/>
      <c r="EP34" s="93"/>
      <c r="EQ34" s="93"/>
      <c r="ER34" s="93"/>
      <c r="ES34" s="93"/>
      <c r="ET34" s="93"/>
      <c r="EU34" s="93"/>
      <c r="EV34" s="93"/>
      <c r="EW34" s="93"/>
      <c r="EX34" s="93"/>
      <c r="EY34" s="93"/>
      <c r="EZ34" s="93"/>
      <c r="FA34" s="93"/>
      <c r="FB34" s="93"/>
      <c r="FC34" s="93"/>
      <c r="FD34" s="93"/>
      <c r="FE34" s="93"/>
      <c r="FF34" s="93"/>
      <c r="FG34" s="93"/>
      <c r="FH34" s="93"/>
      <c r="FI34" s="93"/>
      <c r="FJ34" s="93"/>
      <c r="FK34" s="93"/>
      <c r="FL34" s="93"/>
      <c r="FM34" s="93"/>
      <c r="FN34" s="93"/>
      <c r="FO34" s="93"/>
      <c r="FP34" s="93"/>
      <c r="FQ34" s="93"/>
      <c r="FR34" s="93"/>
      <c r="FS34" s="93"/>
      <c r="FT34" s="93"/>
      <c r="FU34" s="93"/>
      <c r="FV34" s="93"/>
      <c r="FW34" s="93"/>
      <c r="FX34" s="93"/>
      <c r="FY34" s="93"/>
      <c r="FZ34" s="93"/>
      <c r="GA34" s="93"/>
      <c r="GB34" s="93"/>
      <c r="GC34" s="93"/>
      <c r="GD34" s="93"/>
      <c r="GE34" s="93"/>
      <c r="GF34" s="93"/>
      <c r="GG34" s="93"/>
      <c r="GH34" s="93"/>
      <c r="GI34" s="93"/>
      <c r="GJ34" s="93"/>
      <c r="GK34" s="93"/>
      <c r="GL34" s="93"/>
      <c r="GM34" s="93"/>
      <c r="GN34" s="93"/>
      <c r="GO34" s="93"/>
      <c r="GP34" s="93"/>
      <c r="GQ34" s="93"/>
      <c r="GR34" s="93"/>
      <c r="GS34" s="93"/>
      <c r="GT34" s="93"/>
      <c r="GU34" s="93"/>
      <c r="GV34" s="93"/>
      <c r="GW34" s="93"/>
      <c r="GX34" s="93"/>
      <c r="GY34" s="93"/>
      <c r="GZ34" s="93"/>
      <c r="HA34" s="93"/>
      <c r="HB34" s="93"/>
      <c r="HC34" s="93"/>
      <c r="HD34" s="93"/>
      <c r="HE34" s="93"/>
      <c r="HF34" s="93"/>
      <c r="HG34" s="93"/>
      <c r="HH34" s="93"/>
      <c r="HI34" s="93"/>
      <c r="HJ34" s="93"/>
      <c r="HK34" s="93"/>
      <c r="HL34" s="93"/>
      <c r="HM34" s="93"/>
      <c r="HN34" s="93"/>
      <c r="HO34" s="93"/>
      <c r="HP34" s="93"/>
      <c r="HQ34" s="93"/>
      <c r="HR34" s="93"/>
      <c r="HS34" s="93"/>
      <c r="HT34" s="93"/>
      <c r="HU34" s="93"/>
      <c r="HV34" s="93"/>
      <c r="HW34" s="93"/>
      <c r="HX34" s="93"/>
      <c r="HY34" s="93"/>
      <c r="HZ34" s="93"/>
      <c r="IA34" s="93"/>
      <c r="IB34" s="93"/>
      <c r="IC34" s="93"/>
      <c r="ID34" s="93"/>
      <c r="IE34" s="93"/>
      <c r="IF34" s="93"/>
      <c r="IG34" s="93"/>
      <c r="IH34" s="93"/>
      <c r="II34" s="93"/>
      <c r="IJ34" s="93"/>
      <c r="IK34" s="93"/>
      <c r="IL34" s="93"/>
      <c r="IM34" s="93"/>
      <c r="IN34" s="93"/>
      <c r="IO34" s="93"/>
      <c r="IP34" s="93"/>
      <c r="IQ34" s="93"/>
    </row>
    <row r="35" ht="17.25" spans="1:251">
      <c r="A35" s="24">
        <v>31</v>
      </c>
      <c r="B35" s="24">
        <v>2018011946</v>
      </c>
      <c r="C35" s="23" t="s">
        <v>819</v>
      </c>
      <c r="D35" s="24" t="s">
        <v>1183</v>
      </c>
      <c r="E35" s="24">
        <v>2018</v>
      </c>
      <c r="F35" s="23" t="s">
        <v>818</v>
      </c>
      <c r="G35" s="27">
        <v>2</v>
      </c>
      <c r="H35" s="25">
        <v>29</v>
      </c>
      <c r="I35" s="88">
        <f t="shared" si="2"/>
        <v>0.0689655172413793</v>
      </c>
      <c r="J35" s="27">
        <v>2</v>
      </c>
      <c r="K35" s="25">
        <v>29</v>
      </c>
      <c r="L35" s="88">
        <f t="shared" si="3"/>
        <v>0.0689655172413793</v>
      </c>
      <c r="M35" s="87" t="s">
        <v>1215</v>
      </c>
      <c r="N35" s="48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  <c r="FI35" s="93"/>
      <c r="FJ35" s="93"/>
      <c r="FK35" s="93"/>
      <c r="FL35" s="93"/>
      <c r="FM35" s="93"/>
      <c r="FN35" s="93"/>
      <c r="FO35" s="93"/>
      <c r="FP35" s="93"/>
      <c r="FQ35" s="93"/>
      <c r="FR35" s="93"/>
      <c r="FS35" s="93"/>
      <c r="FT35" s="93"/>
      <c r="FU35" s="93"/>
      <c r="FV35" s="93"/>
      <c r="FW35" s="93"/>
      <c r="FX35" s="93"/>
      <c r="FY35" s="93"/>
      <c r="FZ35" s="93"/>
      <c r="GA35" s="93"/>
      <c r="GB35" s="93"/>
      <c r="GC35" s="93"/>
      <c r="GD35" s="93"/>
      <c r="GE35" s="93"/>
      <c r="GF35" s="93"/>
      <c r="GG35" s="93"/>
      <c r="GH35" s="93"/>
      <c r="GI35" s="93"/>
      <c r="GJ35" s="93"/>
      <c r="GK35" s="93"/>
      <c r="GL35" s="93"/>
      <c r="GM35" s="93"/>
      <c r="GN35" s="93"/>
      <c r="GO35" s="93"/>
      <c r="GP35" s="93"/>
      <c r="GQ35" s="93"/>
      <c r="GR35" s="93"/>
      <c r="GS35" s="93"/>
      <c r="GT35" s="93"/>
      <c r="GU35" s="93"/>
      <c r="GV35" s="93"/>
      <c r="GW35" s="93"/>
      <c r="GX35" s="93"/>
      <c r="GY35" s="93"/>
      <c r="GZ35" s="93"/>
      <c r="HA35" s="93"/>
      <c r="HB35" s="93"/>
      <c r="HC35" s="93"/>
      <c r="HD35" s="93"/>
      <c r="HE35" s="93"/>
      <c r="HF35" s="93"/>
      <c r="HG35" s="93"/>
      <c r="HH35" s="93"/>
      <c r="HI35" s="93"/>
      <c r="HJ35" s="93"/>
      <c r="HK35" s="93"/>
      <c r="HL35" s="93"/>
      <c r="HM35" s="93"/>
      <c r="HN35" s="93"/>
      <c r="HO35" s="93"/>
      <c r="HP35" s="93"/>
      <c r="HQ35" s="93"/>
      <c r="HR35" s="93"/>
      <c r="HS35" s="93"/>
      <c r="HT35" s="93"/>
      <c r="HU35" s="93"/>
      <c r="HV35" s="93"/>
      <c r="HW35" s="93"/>
      <c r="HX35" s="93"/>
      <c r="HY35" s="93"/>
      <c r="HZ35" s="93"/>
      <c r="IA35" s="93"/>
      <c r="IB35" s="93"/>
      <c r="IC35" s="93"/>
      <c r="ID35" s="93"/>
      <c r="IE35" s="93"/>
      <c r="IF35" s="93"/>
      <c r="IG35" s="93"/>
      <c r="IH35" s="93"/>
      <c r="II35" s="93"/>
      <c r="IJ35" s="93"/>
      <c r="IK35" s="93"/>
      <c r="IL35" s="93"/>
      <c r="IM35" s="93"/>
      <c r="IN35" s="93"/>
      <c r="IO35" s="93"/>
      <c r="IP35" s="93"/>
      <c r="IQ35" s="93"/>
    </row>
    <row r="36" ht="17.25" spans="1:251">
      <c r="A36" s="24">
        <v>32</v>
      </c>
      <c r="B36" s="24">
        <v>2018011670</v>
      </c>
      <c r="C36" s="23" t="s">
        <v>640</v>
      </c>
      <c r="D36" s="28" t="s">
        <v>1183</v>
      </c>
      <c r="E36" s="28">
        <v>2018</v>
      </c>
      <c r="F36" s="23" t="s">
        <v>641</v>
      </c>
      <c r="G36" s="28">
        <v>1</v>
      </c>
      <c r="H36" s="28">
        <v>27</v>
      </c>
      <c r="I36" s="88">
        <f t="shared" si="2"/>
        <v>0.037037037037037</v>
      </c>
      <c r="J36" s="28">
        <v>3</v>
      </c>
      <c r="K36" s="28">
        <v>54</v>
      </c>
      <c r="L36" s="88">
        <f t="shared" si="3"/>
        <v>0.0555555555555556</v>
      </c>
      <c r="M36" s="87" t="s">
        <v>1216</v>
      </c>
      <c r="N36" s="48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  <c r="BU36" s="93"/>
      <c r="BV36" s="93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  <c r="EL36" s="93"/>
      <c r="EM36" s="93"/>
      <c r="EN36" s="93"/>
      <c r="EO36" s="93"/>
      <c r="EP36" s="93"/>
      <c r="EQ36" s="93"/>
      <c r="ER36" s="93"/>
      <c r="ES36" s="93"/>
      <c r="ET36" s="93"/>
      <c r="EU36" s="93"/>
      <c r="EV36" s="93"/>
      <c r="EW36" s="93"/>
      <c r="EX36" s="93"/>
      <c r="EY36" s="93"/>
      <c r="EZ36" s="93"/>
      <c r="FA36" s="93"/>
      <c r="FB36" s="93"/>
      <c r="FC36" s="93"/>
      <c r="FD36" s="93"/>
      <c r="FE36" s="93"/>
      <c r="FF36" s="93"/>
      <c r="FG36" s="93"/>
      <c r="FH36" s="93"/>
      <c r="FI36" s="93"/>
      <c r="FJ36" s="93"/>
      <c r="FK36" s="93"/>
      <c r="FL36" s="93"/>
      <c r="FM36" s="93"/>
      <c r="FN36" s="93"/>
      <c r="FO36" s="93"/>
      <c r="FP36" s="93"/>
      <c r="FQ36" s="93"/>
      <c r="FR36" s="93"/>
      <c r="FS36" s="93"/>
      <c r="FT36" s="93"/>
      <c r="FU36" s="93"/>
      <c r="FV36" s="93"/>
      <c r="FW36" s="93"/>
      <c r="FX36" s="93"/>
      <c r="FY36" s="93"/>
      <c r="FZ36" s="93"/>
      <c r="GA36" s="93"/>
      <c r="GB36" s="93"/>
      <c r="GC36" s="93"/>
      <c r="GD36" s="93"/>
      <c r="GE36" s="93"/>
      <c r="GF36" s="93"/>
      <c r="GG36" s="93"/>
      <c r="GH36" s="93"/>
      <c r="GI36" s="93"/>
      <c r="GJ36" s="93"/>
      <c r="GK36" s="93"/>
      <c r="GL36" s="93"/>
      <c r="GM36" s="93"/>
      <c r="GN36" s="93"/>
      <c r="GO36" s="93"/>
      <c r="GP36" s="93"/>
      <c r="GQ36" s="93"/>
      <c r="GR36" s="93"/>
      <c r="GS36" s="93"/>
      <c r="GT36" s="93"/>
      <c r="GU36" s="93"/>
      <c r="GV36" s="93"/>
      <c r="GW36" s="93"/>
      <c r="GX36" s="93"/>
      <c r="GY36" s="93"/>
      <c r="GZ36" s="93"/>
      <c r="HA36" s="93"/>
      <c r="HB36" s="93"/>
      <c r="HC36" s="93"/>
      <c r="HD36" s="93"/>
      <c r="HE36" s="93"/>
      <c r="HF36" s="93"/>
      <c r="HG36" s="93"/>
      <c r="HH36" s="93"/>
      <c r="HI36" s="93"/>
      <c r="HJ36" s="93"/>
      <c r="HK36" s="93"/>
      <c r="HL36" s="93"/>
      <c r="HM36" s="93"/>
      <c r="HN36" s="93"/>
      <c r="HO36" s="93"/>
      <c r="HP36" s="93"/>
      <c r="HQ36" s="93"/>
      <c r="HR36" s="93"/>
      <c r="HS36" s="93"/>
      <c r="HT36" s="93"/>
      <c r="HU36" s="93"/>
      <c r="HV36" s="93"/>
      <c r="HW36" s="93"/>
      <c r="HX36" s="93"/>
      <c r="HY36" s="93"/>
      <c r="HZ36" s="93"/>
      <c r="IA36" s="93"/>
      <c r="IB36" s="93"/>
      <c r="IC36" s="93"/>
      <c r="ID36" s="93"/>
      <c r="IE36" s="93"/>
      <c r="IF36" s="93"/>
      <c r="IG36" s="93"/>
      <c r="IH36" s="93"/>
      <c r="II36" s="93"/>
      <c r="IJ36" s="93"/>
      <c r="IK36" s="93"/>
      <c r="IL36" s="93"/>
      <c r="IM36" s="93"/>
      <c r="IN36" s="93"/>
      <c r="IO36" s="93"/>
      <c r="IP36" s="93"/>
      <c r="IQ36" s="93"/>
    </row>
    <row r="37" ht="17.25" spans="1:251">
      <c r="A37" s="24">
        <v>33</v>
      </c>
      <c r="B37" s="24">
        <v>2018011674</v>
      </c>
      <c r="C37" s="23" t="s">
        <v>642</v>
      </c>
      <c r="D37" s="28" t="s">
        <v>1183</v>
      </c>
      <c r="E37" s="28">
        <v>2018</v>
      </c>
      <c r="F37" s="23" t="s">
        <v>641</v>
      </c>
      <c r="G37" s="28">
        <v>2</v>
      </c>
      <c r="H37" s="28">
        <v>27</v>
      </c>
      <c r="I37" s="88">
        <f t="shared" si="2"/>
        <v>0.0740740740740741</v>
      </c>
      <c r="J37" s="28">
        <v>4</v>
      </c>
      <c r="K37" s="28">
        <v>54</v>
      </c>
      <c r="L37" s="88">
        <f t="shared" si="3"/>
        <v>0.0740740740740741</v>
      </c>
      <c r="M37" s="87" t="s">
        <v>1217</v>
      </c>
      <c r="N37" s="48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93"/>
      <c r="BT37" s="93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  <c r="EL37" s="93"/>
      <c r="EM37" s="93"/>
      <c r="EN37" s="93"/>
      <c r="EO37" s="93"/>
      <c r="EP37" s="93"/>
      <c r="EQ37" s="93"/>
      <c r="ER37" s="93"/>
      <c r="ES37" s="93"/>
      <c r="ET37" s="93"/>
      <c r="EU37" s="93"/>
      <c r="EV37" s="93"/>
      <c r="EW37" s="93"/>
      <c r="EX37" s="93"/>
      <c r="EY37" s="93"/>
      <c r="EZ37" s="93"/>
      <c r="FA37" s="93"/>
      <c r="FB37" s="93"/>
      <c r="FC37" s="93"/>
      <c r="FD37" s="93"/>
      <c r="FE37" s="93"/>
      <c r="FF37" s="93"/>
      <c r="FG37" s="93"/>
      <c r="FH37" s="93"/>
      <c r="FI37" s="93"/>
      <c r="FJ37" s="93"/>
      <c r="FK37" s="93"/>
      <c r="FL37" s="93"/>
      <c r="FM37" s="93"/>
      <c r="FN37" s="93"/>
      <c r="FO37" s="93"/>
      <c r="FP37" s="93"/>
      <c r="FQ37" s="93"/>
      <c r="FR37" s="93"/>
      <c r="FS37" s="93"/>
      <c r="FT37" s="93"/>
      <c r="FU37" s="93"/>
      <c r="FV37" s="93"/>
      <c r="FW37" s="93"/>
      <c r="FX37" s="93"/>
      <c r="FY37" s="93"/>
      <c r="FZ37" s="93"/>
      <c r="GA37" s="93"/>
      <c r="GB37" s="93"/>
      <c r="GC37" s="93"/>
      <c r="GD37" s="93"/>
      <c r="GE37" s="93"/>
      <c r="GF37" s="93"/>
      <c r="GG37" s="93"/>
      <c r="GH37" s="93"/>
      <c r="GI37" s="93"/>
      <c r="GJ37" s="93"/>
      <c r="GK37" s="93"/>
      <c r="GL37" s="93"/>
      <c r="GM37" s="93"/>
      <c r="GN37" s="93"/>
      <c r="GO37" s="93"/>
      <c r="GP37" s="93"/>
      <c r="GQ37" s="93"/>
      <c r="GR37" s="93"/>
      <c r="GS37" s="93"/>
      <c r="GT37" s="93"/>
      <c r="GU37" s="93"/>
      <c r="GV37" s="93"/>
      <c r="GW37" s="93"/>
      <c r="GX37" s="93"/>
      <c r="GY37" s="93"/>
      <c r="GZ37" s="93"/>
      <c r="HA37" s="93"/>
      <c r="HB37" s="93"/>
      <c r="HC37" s="93"/>
      <c r="HD37" s="93"/>
      <c r="HE37" s="93"/>
      <c r="HF37" s="93"/>
      <c r="HG37" s="93"/>
      <c r="HH37" s="93"/>
      <c r="HI37" s="93"/>
      <c r="HJ37" s="93"/>
      <c r="HK37" s="93"/>
      <c r="HL37" s="93"/>
      <c r="HM37" s="93"/>
      <c r="HN37" s="93"/>
      <c r="HO37" s="93"/>
      <c r="HP37" s="93"/>
      <c r="HQ37" s="93"/>
      <c r="HR37" s="93"/>
      <c r="HS37" s="93"/>
      <c r="HT37" s="93"/>
      <c r="HU37" s="93"/>
      <c r="HV37" s="93"/>
      <c r="HW37" s="93"/>
      <c r="HX37" s="93"/>
      <c r="HY37" s="93"/>
      <c r="HZ37" s="93"/>
      <c r="IA37" s="93"/>
      <c r="IB37" s="93"/>
      <c r="IC37" s="93"/>
      <c r="ID37" s="93"/>
      <c r="IE37" s="93"/>
      <c r="IF37" s="93"/>
      <c r="IG37" s="93"/>
      <c r="IH37" s="93"/>
      <c r="II37" s="93"/>
      <c r="IJ37" s="93"/>
      <c r="IK37" s="93"/>
      <c r="IL37" s="93"/>
      <c r="IM37" s="93"/>
      <c r="IN37" s="93"/>
      <c r="IO37" s="93"/>
      <c r="IP37" s="93"/>
      <c r="IQ37" s="93"/>
    </row>
    <row r="38" ht="17.25" spans="1:251">
      <c r="A38" s="24">
        <v>34</v>
      </c>
      <c r="B38" s="24">
        <v>2018011954</v>
      </c>
      <c r="C38" s="73" t="s">
        <v>820</v>
      </c>
      <c r="D38" s="73" t="s">
        <v>1185</v>
      </c>
      <c r="E38" s="24">
        <v>2018</v>
      </c>
      <c r="F38" s="23" t="s">
        <v>818</v>
      </c>
      <c r="G38" s="27">
        <v>3</v>
      </c>
      <c r="H38" s="25">
        <v>29</v>
      </c>
      <c r="I38" s="88">
        <f t="shared" si="2"/>
        <v>0.103448275862069</v>
      </c>
      <c r="J38" s="27">
        <v>3</v>
      </c>
      <c r="K38" s="73">
        <v>29</v>
      </c>
      <c r="L38" s="88">
        <f t="shared" si="3"/>
        <v>0.103448275862069</v>
      </c>
      <c r="M38" s="73" t="s">
        <v>1218</v>
      </c>
      <c r="N38" s="48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  <c r="EL38" s="93"/>
      <c r="EM38" s="93"/>
      <c r="EN38" s="93"/>
      <c r="EO38" s="93"/>
      <c r="EP38" s="93"/>
      <c r="EQ38" s="93"/>
      <c r="ER38" s="93"/>
      <c r="ES38" s="93"/>
      <c r="ET38" s="93"/>
      <c r="EU38" s="93"/>
      <c r="EV38" s="93"/>
      <c r="EW38" s="93"/>
      <c r="EX38" s="93"/>
      <c r="EY38" s="93"/>
      <c r="EZ38" s="93"/>
      <c r="FA38" s="93"/>
      <c r="FB38" s="93"/>
      <c r="FC38" s="93"/>
      <c r="FD38" s="93"/>
      <c r="FE38" s="93"/>
      <c r="FF38" s="93"/>
      <c r="FG38" s="93"/>
      <c r="FH38" s="93"/>
      <c r="FI38" s="93"/>
      <c r="FJ38" s="93"/>
      <c r="FK38" s="93"/>
      <c r="FL38" s="93"/>
      <c r="FM38" s="93"/>
      <c r="FN38" s="93"/>
      <c r="FO38" s="93"/>
      <c r="FP38" s="93"/>
      <c r="FQ38" s="93"/>
      <c r="FR38" s="93"/>
      <c r="FS38" s="93"/>
      <c r="FT38" s="93"/>
      <c r="FU38" s="93"/>
      <c r="FV38" s="93"/>
      <c r="FW38" s="93"/>
      <c r="FX38" s="93"/>
      <c r="FY38" s="93"/>
      <c r="FZ38" s="93"/>
      <c r="GA38" s="93"/>
      <c r="GB38" s="93"/>
      <c r="GC38" s="93"/>
      <c r="GD38" s="93"/>
      <c r="GE38" s="93"/>
      <c r="GF38" s="93"/>
      <c r="GG38" s="93"/>
      <c r="GH38" s="93"/>
      <c r="GI38" s="93"/>
      <c r="GJ38" s="93"/>
      <c r="GK38" s="93"/>
      <c r="GL38" s="93"/>
      <c r="GM38" s="93"/>
      <c r="GN38" s="93"/>
      <c r="GO38" s="93"/>
      <c r="GP38" s="93"/>
      <c r="GQ38" s="93"/>
      <c r="GR38" s="93"/>
      <c r="GS38" s="93"/>
      <c r="GT38" s="93"/>
      <c r="GU38" s="93"/>
      <c r="GV38" s="93"/>
      <c r="GW38" s="93"/>
      <c r="GX38" s="93"/>
      <c r="GY38" s="93"/>
      <c r="GZ38" s="93"/>
      <c r="HA38" s="93"/>
      <c r="HB38" s="93"/>
      <c r="HC38" s="93"/>
      <c r="HD38" s="93"/>
      <c r="HE38" s="93"/>
      <c r="HF38" s="93"/>
      <c r="HG38" s="93"/>
      <c r="HH38" s="93"/>
      <c r="HI38" s="93"/>
      <c r="HJ38" s="93"/>
      <c r="HK38" s="93"/>
      <c r="HL38" s="93"/>
      <c r="HM38" s="93"/>
      <c r="HN38" s="93"/>
      <c r="HO38" s="93"/>
      <c r="HP38" s="93"/>
      <c r="HQ38" s="93"/>
      <c r="HR38" s="93"/>
      <c r="HS38" s="93"/>
      <c r="HT38" s="93"/>
      <c r="HU38" s="93"/>
      <c r="HV38" s="93"/>
      <c r="HW38" s="93"/>
      <c r="HX38" s="93"/>
      <c r="HY38" s="93"/>
      <c r="HZ38" s="93"/>
      <c r="IA38" s="93"/>
      <c r="IB38" s="93"/>
      <c r="IC38" s="93"/>
      <c r="ID38" s="93"/>
      <c r="IE38" s="93"/>
      <c r="IF38" s="93"/>
      <c r="IG38" s="93"/>
      <c r="IH38" s="93"/>
      <c r="II38" s="93"/>
      <c r="IJ38" s="93"/>
      <c r="IK38" s="93"/>
      <c r="IL38" s="93"/>
      <c r="IM38" s="93"/>
      <c r="IN38" s="93"/>
      <c r="IO38" s="93"/>
      <c r="IP38" s="93"/>
      <c r="IQ38" s="93"/>
    </row>
    <row r="39" ht="17.25" spans="1:251">
      <c r="A39" s="24">
        <v>35</v>
      </c>
      <c r="B39" s="24">
        <v>2018011666</v>
      </c>
      <c r="C39" s="73" t="s">
        <v>646</v>
      </c>
      <c r="D39" s="73" t="s">
        <v>1183</v>
      </c>
      <c r="E39" s="73">
        <v>2018</v>
      </c>
      <c r="F39" s="23" t="s">
        <v>641</v>
      </c>
      <c r="G39" s="73">
        <v>3</v>
      </c>
      <c r="H39" s="73">
        <v>27</v>
      </c>
      <c r="I39" s="88">
        <f t="shared" si="2"/>
        <v>0.111111111111111</v>
      </c>
      <c r="J39" s="73">
        <v>8</v>
      </c>
      <c r="K39" s="73">
        <v>54</v>
      </c>
      <c r="L39" s="88">
        <f t="shared" si="3"/>
        <v>0.148148148148148</v>
      </c>
      <c r="M39" s="87" t="s">
        <v>1219</v>
      </c>
      <c r="N39" s="48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  <c r="EO39" s="93"/>
      <c r="EP39" s="93"/>
      <c r="EQ39" s="93"/>
      <c r="ER39" s="93"/>
      <c r="ES39" s="93"/>
      <c r="ET39" s="93"/>
      <c r="EU39" s="93"/>
      <c r="EV39" s="93"/>
      <c r="EW39" s="93"/>
      <c r="EX39" s="93"/>
      <c r="EY39" s="93"/>
      <c r="EZ39" s="93"/>
      <c r="FA39" s="93"/>
      <c r="FB39" s="93"/>
      <c r="FC39" s="93"/>
      <c r="FD39" s="93"/>
      <c r="FE39" s="93"/>
      <c r="FF39" s="93"/>
      <c r="FG39" s="93"/>
      <c r="FH39" s="93"/>
      <c r="FI39" s="93"/>
      <c r="FJ39" s="93"/>
      <c r="FK39" s="93"/>
      <c r="FL39" s="93"/>
      <c r="FM39" s="93"/>
      <c r="FN39" s="93"/>
      <c r="FO39" s="93"/>
      <c r="FP39" s="93"/>
      <c r="FQ39" s="93"/>
      <c r="FR39" s="93"/>
      <c r="FS39" s="93"/>
      <c r="FT39" s="93"/>
      <c r="FU39" s="93"/>
      <c r="FV39" s="93"/>
      <c r="FW39" s="93"/>
      <c r="FX39" s="93"/>
      <c r="FY39" s="93"/>
      <c r="FZ39" s="93"/>
      <c r="GA39" s="93"/>
      <c r="GB39" s="93"/>
      <c r="GC39" s="93"/>
      <c r="GD39" s="93"/>
      <c r="GE39" s="93"/>
      <c r="GF39" s="93"/>
      <c r="GG39" s="93"/>
      <c r="GH39" s="93"/>
      <c r="GI39" s="93"/>
      <c r="GJ39" s="93"/>
      <c r="GK39" s="93"/>
      <c r="GL39" s="93"/>
      <c r="GM39" s="93"/>
      <c r="GN39" s="93"/>
      <c r="GO39" s="93"/>
      <c r="GP39" s="93"/>
      <c r="GQ39" s="93"/>
      <c r="GR39" s="93"/>
      <c r="GS39" s="93"/>
      <c r="GT39" s="93"/>
      <c r="GU39" s="93"/>
      <c r="GV39" s="93"/>
      <c r="GW39" s="93"/>
      <c r="GX39" s="93"/>
      <c r="GY39" s="93"/>
      <c r="GZ39" s="93"/>
      <c r="HA39" s="93"/>
      <c r="HB39" s="93"/>
      <c r="HC39" s="93"/>
      <c r="HD39" s="93"/>
      <c r="HE39" s="93"/>
      <c r="HF39" s="93"/>
      <c r="HG39" s="93"/>
      <c r="HH39" s="93"/>
      <c r="HI39" s="93"/>
      <c r="HJ39" s="93"/>
      <c r="HK39" s="93"/>
      <c r="HL39" s="93"/>
      <c r="HM39" s="93"/>
      <c r="HN39" s="93"/>
      <c r="HO39" s="93"/>
      <c r="HP39" s="93"/>
      <c r="HQ39" s="93"/>
      <c r="HR39" s="93"/>
      <c r="HS39" s="93"/>
      <c r="HT39" s="93"/>
      <c r="HU39" s="93"/>
      <c r="HV39" s="93"/>
      <c r="HW39" s="93"/>
      <c r="HX39" s="93"/>
      <c r="HY39" s="93"/>
      <c r="HZ39" s="93"/>
      <c r="IA39" s="93"/>
      <c r="IB39" s="93"/>
      <c r="IC39" s="93"/>
      <c r="ID39" s="93"/>
      <c r="IE39" s="93"/>
      <c r="IF39" s="93"/>
      <c r="IG39" s="93"/>
      <c r="IH39" s="93"/>
      <c r="II39" s="93"/>
      <c r="IJ39" s="93"/>
      <c r="IK39" s="93"/>
      <c r="IL39" s="93"/>
      <c r="IM39" s="93"/>
      <c r="IN39" s="93"/>
      <c r="IO39" s="93"/>
      <c r="IP39" s="93"/>
      <c r="IQ39" s="93"/>
    </row>
    <row r="40" ht="17.25" spans="1:251">
      <c r="A40" s="24">
        <v>36</v>
      </c>
      <c r="B40" s="28">
        <v>2018011704</v>
      </c>
      <c r="C40" s="23" t="s">
        <v>637</v>
      </c>
      <c r="D40" s="28" t="s">
        <v>1183</v>
      </c>
      <c r="E40" s="28">
        <v>2018</v>
      </c>
      <c r="F40" s="23" t="s">
        <v>638</v>
      </c>
      <c r="G40" s="24">
        <v>1</v>
      </c>
      <c r="H40" s="24">
        <v>27</v>
      </c>
      <c r="I40" s="88">
        <f t="shared" si="2"/>
        <v>0.037037037037037</v>
      </c>
      <c r="J40" s="24">
        <v>1</v>
      </c>
      <c r="K40" s="24">
        <v>54</v>
      </c>
      <c r="L40" s="88">
        <f t="shared" si="3"/>
        <v>0.0185185185185185</v>
      </c>
      <c r="M40" s="87" t="s">
        <v>1220</v>
      </c>
      <c r="N40" s="48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93"/>
      <c r="BN40" s="93"/>
      <c r="BO40" s="93"/>
      <c r="BP40" s="93"/>
      <c r="BQ40" s="93"/>
      <c r="BR40" s="93"/>
      <c r="BS40" s="93"/>
      <c r="BT40" s="93"/>
      <c r="BU40" s="93"/>
      <c r="BV40" s="93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  <c r="EL40" s="93"/>
      <c r="EM40" s="93"/>
      <c r="EN40" s="93"/>
      <c r="EO40" s="93"/>
      <c r="EP40" s="93"/>
      <c r="EQ40" s="93"/>
      <c r="ER40" s="93"/>
      <c r="ES40" s="93"/>
      <c r="ET40" s="93"/>
      <c r="EU40" s="93"/>
      <c r="EV40" s="93"/>
      <c r="EW40" s="93"/>
      <c r="EX40" s="93"/>
      <c r="EY40" s="93"/>
      <c r="EZ40" s="93"/>
      <c r="FA40" s="93"/>
      <c r="FB40" s="93"/>
      <c r="FC40" s="93"/>
      <c r="FD40" s="93"/>
      <c r="FE40" s="93"/>
      <c r="FF40" s="93"/>
      <c r="FG40" s="93"/>
      <c r="FH40" s="93"/>
      <c r="FI40" s="93"/>
      <c r="FJ40" s="93"/>
      <c r="FK40" s="93"/>
      <c r="FL40" s="93"/>
      <c r="FM40" s="93"/>
      <c r="FN40" s="93"/>
      <c r="FO40" s="93"/>
      <c r="FP40" s="93"/>
      <c r="FQ40" s="93"/>
      <c r="FR40" s="93"/>
      <c r="FS40" s="93"/>
      <c r="FT40" s="93"/>
      <c r="FU40" s="93"/>
      <c r="FV40" s="93"/>
      <c r="FW40" s="93"/>
      <c r="FX40" s="93"/>
      <c r="FY40" s="93"/>
      <c r="FZ40" s="93"/>
      <c r="GA40" s="93"/>
      <c r="GB40" s="93"/>
      <c r="GC40" s="93"/>
      <c r="GD40" s="93"/>
      <c r="GE40" s="93"/>
      <c r="GF40" s="93"/>
      <c r="GG40" s="93"/>
      <c r="GH40" s="93"/>
      <c r="GI40" s="93"/>
      <c r="GJ40" s="93"/>
      <c r="GK40" s="93"/>
      <c r="GL40" s="93"/>
      <c r="GM40" s="93"/>
      <c r="GN40" s="93"/>
      <c r="GO40" s="93"/>
      <c r="GP40" s="93"/>
      <c r="GQ40" s="93"/>
      <c r="GR40" s="93"/>
      <c r="GS40" s="93"/>
      <c r="GT40" s="93"/>
      <c r="GU40" s="93"/>
      <c r="GV40" s="93"/>
      <c r="GW40" s="93"/>
      <c r="GX40" s="93"/>
      <c r="GY40" s="93"/>
      <c r="GZ40" s="93"/>
      <c r="HA40" s="93"/>
      <c r="HB40" s="93"/>
      <c r="HC40" s="93"/>
      <c r="HD40" s="93"/>
      <c r="HE40" s="93"/>
      <c r="HF40" s="93"/>
      <c r="HG40" s="93"/>
      <c r="HH40" s="93"/>
      <c r="HI40" s="93"/>
      <c r="HJ40" s="93"/>
      <c r="HK40" s="93"/>
      <c r="HL40" s="93"/>
      <c r="HM40" s="93"/>
      <c r="HN40" s="93"/>
      <c r="HO40" s="93"/>
      <c r="HP40" s="93"/>
      <c r="HQ40" s="93"/>
      <c r="HR40" s="93"/>
      <c r="HS40" s="93"/>
      <c r="HT40" s="93"/>
      <c r="HU40" s="93"/>
      <c r="HV40" s="93"/>
      <c r="HW40" s="93"/>
      <c r="HX40" s="93"/>
      <c r="HY40" s="93"/>
      <c r="HZ40" s="93"/>
      <c r="IA40" s="93"/>
      <c r="IB40" s="93"/>
      <c r="IC40" s="93"/>
      <c r="ID40" s="93"/>
      <c r="IE40" s="93"/>
      <c r="IF40" s="93"/>
      <c r="IG40" s="93"/>
      <c r="IH40" s="93"/>
      <c r="II40" s="93"/>
      <c r="IJ40" s="93"/>
      <c r="IK40" s="93"/>
      <c r="IL40" s="93"/>
      <c r="IM40" s="93"/>
      <c r="IN40" s="93"/>
      <c r="IO40" s="93"/>
      <c r="IP40" s="93"/>
      <c r="IQ40" s="93"/>
    </row>
    <row r="41" ht="17.25" spans="1:251">
      <c r="A41" s="24">
        <v>37</v>
      </c>
      <c r="B41" s="28">
        <v>2018011700</v>
      </c>
      <c r="C41" s="23" t="s">
        <v>639</v>
      </c>
      <c r="D41" s="28" t="s">
        <v>1183</v>
      </c>
      <c r="E41" s="28">
        <v>2018</v>
      </c>
      <c r="F41" s="23" t="s">
        <v>638</v>
      </c>
      <c r="G41" s="24">
        <v>2</v>
      </c>
      <c r="H41" s="24">
        <v>27</v>
      </c>
      <c r="I41" s="88">
        <f t="shared" si="2"/>
        <v>0.0740740740740741</v>
      </c>
      <c r="J41" s="24">
        <v>2</v>
      </c>
      <c r="K41" s="24">
        <v>54</v>
      </c>
      <c r="L41" s="88">
        <f t="shared" si="3"/>
        <v>0.037037037037037</v>
      </c>
      <c r="M41" s="87" t="s">
        <v>1221</v>
      </c>
      <c r="N41" s="48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  <c r="EL41" s="93"/>
      <c r="EM41" s="93"/>
      <c r="EN41" s="93"/>
      <c r="EO41" s="93"/>
      <c r="EP41" s="93"/>
      <c r="EQ41" s="93"/>
      <c r="ER41" s="93"/>
      <c r="ES41" s="93"/>
      <c r="ET41" s="93"/>
      <c r="EU41" s="93"/>
      <c r="EV41" s="93"/>
      <c r="EW41" s="93"/>
      <c r="EX41" s="93"/>
      <c r="EY41" s="93"/>
      <c r="EZ41" s="93"/>
      <c r="FA41" s="93"/>
      <c r="FB41" s="93"/>
      <c r="FC41" s="93"/>
      <c r="FD41" s="93"/>
      <c r="FE41" s="93"/>
      <c r="FF41" s="93"/>
      <c r="FG41" s="93"/>
      <c r="FH41" s="93"/>
      <c r="FI41" s="93"/>
      <c r="FJ41" s="93"/>
      <c r="FK41" s="93"/>
      <c r="FL41" s="93"/>
      <c r="FM41" s="93"/>
      <c r="FN41" s="93"/>
      <c r="FO41" s="93"/>
      <c r="FP41" s="93"/>
      <c r="FQ41" s="93"/>
      <c r="FR41" s="93"/>
      <c r="FS41" s="93"/>
      <c r="FT41" s="93"/>
      <c r="FU41" s="93"/>
      <c r="FV41" s="93"/>
      <c r="FW41" s="93"/>
      <c r="FX41" s="93"/>
      <c r="FY41" s="93"/>
      <c r="FZ41" s="93"/>
      <c r="GA41" s="93"/>
      <c r="GB41" s="93"/>
      <c r="GC41" s="93"/>
      <c r="GD41" s="93"/>
      <c r="GE41" s="93"/>
      <c r="GF41" s="93"/>
      <c r="GG41" s="93"/>
      <c r="GH41" s="93"/>
      <c r="GI41" s="93"/>
      <c r="GJ41" s="93"/>
      <c r="GK41" s="93"/>
      <c r="GL41" s="93"/>
      <c r="GM41" s="93"/>
      <c r="GN41" s="93"/>
      <c r="GO41" s="93"/>
      <c r="GP41" s="93"/>
      <c r="GQ41" s="93"/>
      <c r="GR41" s="93"/>
      <c r="GS41" s="93"/>
      <c r="GT41" s="93"/>
      <c r="GU41" s="93"/>
      <c r="GV41" s="93"/>
      <c r="GW41" s="93"/>
      <c r="GX41" s="93"/>
      <c r="GY41" s="93"/>
      <c r="GZ41" s="93"/>
      <c r="HA41" s="93"/>
      <c r="HB41" s="93"/>
      <c r="HC41" s="93"/>
      <c r="HD41" s="93"/>
      <c r="HE41" s="93"/>
      <c r="HF41" s="93"/>
      <c r="HG41" s="93"/>
      <c r="HH41" s="93"/>
      <c r="HI41" s="93"/>
      <c r="HJ41" s="93"/>
      <c r="HK41" s="93"/>
      <c r="HL41" s="93"/>
      <c r="HM41" s="93"/>
      <c r="HN41" s="93"/>
      <c r="HO41" s="93"/>
      <c r="HP41" s="93"/>
      <c r="HQ41" s="93"/>
      <c r="HR41" s="93"/>
      <c r="HS41" s="93"/>
      <c r="HT41" s="93"/>
      <c r="HU41" s="93"/>
      <c r="HV41" s="93"/>
      <c r="HW41" s="93"/>
      <c r="HX41" s="93"/>
      <c r="HY41" s="93"/>
      <c r="HZ41" s="93"/>
      <c r="IA41" s="93"/>
      <c r="IB41" s="93"/>
      <c r="IC41" s="93"/>
      <c r="ID41" s="93"/>
      <c r="IE41" s="93"/>
      <c r="IF41" s="93"/>
      <c r="IG41" s="93"/>
      <c r="IH41" s="93"/>
      <c r="II41" s="93"/>
      <c r="IJ41" s="93"/>
      <c r="IK41" s="93"/>
      <c r="IL41" s="93"/>
      <c r="IM41" s="93"/>
      <c r="IN41" s="93"/>
      <c r="IO41" s="93"/>
      <c r="IP41" s="93"/>
      <c r="IQ41" s="93"/>
    </row>
    <row r="42" ht="17.25" spans="1:251">
      <c r="A42" s="24">
        <v>38</v>
      </c>
      <c r="B42" s="25">
        <v>2018011680</v>
      </c>
      <c r="C42" s="30" t="s">
        <v>643</v>
      </c>
      <c r="D42" s="72" t="s">
        <v>1185</v>
      </c>
      <c r="E42" s="25">
        <v>2018</v>
      </c>
      <c r="F42" s="73" t="s">
        <v>638</v>
      </c>
      <c r="G42" s="73">
        <v>3</v>
      </c>
      <c r="H42" s="73">
        <v>27</v>
      </c>
      <c r="I42" s="88">
        <f t="shared" si="2"/>
        <v>0.111111111111111</v>
      </c>
      <c r="J42" s="73">
        <v>5</v>
      </c>
      <c r="K42" s="73">
        <v>54</v>
      </c>
      <c r="L42" s="88">
        <f t="shared" si="3"/>
        <v>0.0925925925925926</v>
      </c>
      <c r="M42" s="73" t="s">
        <v>1222</v>
      </c>
      <c r="N42" s="48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3"/>
      <c r="BM42" s="93"/>
      <c r="BN42" s="93"/>
      <c r="BO42" s="93"/>
      <c r="BP42" s="93"/>
      <c r="BQ42" s="93"/>
      <c r="BR42" s="93"/>
      <c r="BS42" s="93"/>
      <c r="BT42" s="93"/>
      <c r="BU42" s="93"/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  <c r="EL42" s="93"/>
      <c r="EM42" s="93"/>
      <c r="EN42" s="93"/>
      <c r="EO42" s="93"/>
      <c r="EP42" s="93"/>
      <c r="EQ42" s="93"/>
      <c r="ER42" s="93"/>
      <c r="ES42" s="93"/>
      <c r="ET42" s="93"/>
      <c r="EU42" s="93"/>
      <c r="EV42" s="93"/>
      <c r="EW42" s="93"/>
      <c r="EX42" s="93"/>
      <c r="EY42" s="93"/>
      <c r="EZ42" s="93"/>
      <c r="FA42" s="93"/>
      <c r="FB42" s="93"/>
      <c r="FC42" s="93"/>
      <c r="FD42" s="93"/>
      <c r="FE42" s="93"/>
      <c r="FF42" s="93"/>
      <c r="FG42" s="93"/>
      <c r="FH42" s="93"/>
      <c r="FI42" s="93"/>
      <c r="FJ42" s="93"/>
      <c r="FK42" s="93"/>
      <c r="FL42" s="93"/>
      <c r="FM42" s="93"/>
      <c r="FN42" s="93"/>
      <c r="FO42" s="93"/>
      <c r="FP42" s="93"/>
      <c r="FQ42" s="93"/>
      <c r="FR42" s="93"/>
      <c r="FS42" s="93"/>
      <c r="FT42" s="93"/>
      <c r="FU42" s="93"/>
      <c r="FV42" s="93"/>
      <c r="FW42" s="93"/>
      <c r="FX42" s="93"/>
      <c r="FY42" s="93"/>
      <c r="FZ42" s="93"/>
      <c r="GA42" s="93"/>
      <c r="GB42" s="93"/>
      <c r="GC42" s="93"/>
      <c r="GD42" s="93"/>
      <c r="GE42" s="93"/>
      <c r="GF42" s="93"/>
      <c r="GG42" s="93"/>
      <c r="GH42" s="93"/>
      <c r="GI42" s="93"/>
      <c r="GJ42" s="93"/>
      <c r="GK42" s="93"/>
      <c r="GL42" s="93"/>
      <c r="GM42" s="93"/>
      <c r="GN42" s="93"/>
      <c r="GO42" s="93"/>
      <c r="GP42" s="93"/>
      <c r="GQ42" s="93"/>
      <c r="GR42" s="93"/>
      <c r="GS42" s="93"/>
      <c r="GT42" s="93"/>
      <c r="GU42" s="93"/>
      <c r="GV42" s="93"/>
      <c r="GW42" s="93"/>
      <c r="GX42" s="93"/>
      <c r="GY42" s="93"/>
      <c r="GZ42" s="93"/>
      <c r="HA42" s="93"/>
      <c r="HB42" s="93"/>
      <c r="HC42" s="93"/>
      <c r="HD42" s="93"/>
      <c r="HE42" s="93"/>
      <c r="HF42" s="93"/>
      <c r="HG42" s="93"/>
      <c r="HH42" s="93"/>
      <c r="HI42" s="93"/>
      <c r="HJ42" s="93"/>
      <c r="HK42" s="93"/>
      <c r="HL42" s="93"/>
      <c r="HM42" s="93"/>
      <c r="HN42" s="93"/>
      <c r="HO42" s="93"/>
      <c r="HP42" s="93"/>
      <c r="HQ42" s="93"/>
      <c r="HR42" s="93"/>
      <c r="HS42" s="93"/>
      <c r="HT42" s="93"/>
      <c r="HU42" s="93"/>
      <c r="HV42" s="93"/>
      <c r="HW42" s="93"/>
      <c r="HX42" s="93"/>
      <c r="HY42" s="93"/>
      <c r="HZ42" s="93"/>
      <c r="IA42" s="93"/>
      <c r="IB42" s="93"/>
      <c r="IC42" s="93"/>
      <c r="ID42" s="93"/>
      <c r="IE42" s="93"/>
      <c r="IF42" s="93"/>
      <c r="IG42" s="93"/>
      <c r="IH42" s="93"/>
      <c r="II42" s="93"/>
      <c r="IJ42" s="93"/>
      <c r="IK42" s="93"/>
      <c r="IL42" s="93"/>
      <c r="IM42" s="93"/>
      <c r="IN42" s="93"/>
      <c r="IO42" s="93"/>
      <c r="IP42" s="93"/>
      <c r="IQ42" s="93"/>
    </row>
    <row r="43" ht="17.25" spans="1:251">
      <c r="A43" s="24">
        <v>39</v>
      </c>
      <c r="B43" s="28">
        <v>2018011882</v>
      </c>
      <c r="C43" s="23" t="s">
        <v>693</v>
      </c>
      <c r="D43" s="72" t="s">
        <v>1183</v>
      </c>
      <c r="E43" s="72">
        <v>2018</v>
      </c>
      <c r="F43" s="23" t="s">
        <v>694</v>
      </c>
      <c r="G43" s="27">
        <v>1</v>
      </c>
      <c r="H43" s="27">
        <v>30</v>
      </c>
      <c r="I43" s="88">
        <f t="shared" si="2"/>
        <v>0.0333333333333333</v>
      </c>
      <c r="J43" s="27">
        <v>1</v>
      </c>
      <c r="K43" s="27">
        <v>30</v>
      </c>
      <c r="L43" s="88">
        <f t="shared" si="3"/>
        <v>0.0333333333333333</v>
      </c>
      <c r="M43" s="87" t="s">
        <v>1223</v>
      </c>
      <c r="N43" s="48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3"/>
      <c r="BM43" s="93"/>
      <c r="BN43" s="93"/>
      <c r="BO43" s="93"/>
      <c r="BP43" s="93"/>
      <c r="BQ43" s="93"/>
      <c r="BR43" s="93"/>
      <c r="BS43" s="93"/>
      <c r="BT43" s="93"/>
      <c r="BU43" s="93"/>
      <c r="BV43" s="93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  <c r="EL43" s="93"/>
      <c r="EM43" s="93"/>
      <c r="EN43" s="93"/>
      <c r="EO43" s="93"/>
      <c r="EP43" s="93"/>
      <c r="EQ43" s="93"/>
      <c r="ER43" s="93"/>
      <c r="ES43" s="93"/>
      <c r="ET43" s="93"/>
      <c r="EU43" s="93"/>
      <c r="EV43" s="93"/>
      <c r="EW43" s="93"/>
      <c r="EX43" s="93"/>
      <c r="EY43" s="93"/>
      <c r="EZ43" s="93"/>
      <c r="FA43" s="93"/>
      <c r="FB43" s="93"/>
      <c r="FC43" s="93"/>
      <c r="FD43" s="93"/>
      <c r="FE43" s="93"/>
      <c r="FF43" s="93"/>
      <c r="FG43" s="93"/>
      <c r="FH43" s="93"/>
      <c r="FI43" s="93"/>
      <c r="FJ43" s="93"/>
      <c r="FK43" s="93"/>
      <c r="FL43" s="93"/>
      <c r="FM43" s="93"/>
      <c r="FN43" s="93"/>
      <c r="FO43" s="93"/>
      <c r="FP43" s="93"/>
      <c r="FQ43" s="93"/>
      <c r="FR43" s="93"/>
      <c r="FS43" s="93"/>
      <c r="FT43" s="93"/>
      <c r="FU43" s="93"/>
      <c r="FV43" s="93"/>
      <c r="FW43" s="93"/>
      <c r="FX43" s="93"/>
      <c r="FY43" s="93"/>
      <c r="FZ43" s="93"/>
      <c r="GA43" s="93"/>
      <c r="GB43" s="93"/>
      <c r="GC43" s="93"/>
      <c r="GD43" s="93"/>
      <c r="GE43" s="93"/>
      <c r="GF43" s="93"/>
      <c r="GG43" s="93"/>
      <c r="GH43" s="93"/>
      <c r="GI43" s="93"/>
      <c r="GJ43" s="93"/>
      <c r="GK43" s="93"/>
      <c r="GL43" s="93"/>
      <c r="GM43" s="93"/>
      <c r="GN43" s="93"/>
      <c r="GO43" s="93"/>
      <c r="GP43" s="93"/>
      <c r="GQ43" s="93"/>
      <c r="GR43" s="93"/>
      <c r="GS43" s="93"/>
      <c r="GT43" s="93"/>
      <c r="GU43" s="93"/>
      <c r="GV43" s="93"/>
      <c r="GW43" s="93"/>
      <c r="GX43" s="93"/>
      <c r="GY43" s="93"/>
      <c r="GZ43" s="93"/>
      <c r="HA43" s="93"/>
      <c r="HB43" s="93"/>
      <c r="HC43" s="93"/>
      <c r="HD43" s="93"/>
      <c r="HE43" s="93"/>
      <c r="HF43" s="93"/>
      <c r="HG43" s="93"/>
      <c r="HH43" s="93"/>
      <c r="HI43" s="93"/>
      <c r="HJ43" s="93"/>
      <c r="HK43" s="93"/>
      <c r="HL43" s="93"/>
      <c r="HM43" s="93"/>
      <c r="HN43" s="93"/>
      <c r="HO43" s="93"/>
      <c r="HP43" s="93"/>
      <c r="HQ43" s="93"/>
      <c r="HR43" s="93"/>
      <c r="HS43" s="93"/>
      <c r="HT43" s="93"/>
      <c r="HU43" s="93"/>
      <c r="HV43" s="93"/>
      <c r="HW43" s="93"/>
      <c r="HX43" s="93"/>
      <c r="HY43" s="93"/>
      <c r="HZ43" s="93"/>
      <c r="IA43" s="93"/>
      <c r="IB43" s="93"/>
      <c r="IC43" s="93"/>
      <c r="ID43" s="93"/>
      <c r="IE43" s="93"/>
      <c r="IF43" s="93"/>
      <c r="IG43" s="93"/>
      <c r="IH43" s="93"/>
      <c r="II43" s="93"/>
      <c r="IJ43" s="93"/>
      <c r="IK43" s="93"/>
      <c r="IL43" s="93"/>
      <c r="IM43" s="93"/>
      <c r="IN43" s="93"/>
      <c r="IO43" s="93"/>
      <c r="IP43" s="93"/>
      <c r="IQ43" s="93"/>
    </row>
    <row r="44" ht="17.25" spans="1:251">
      <c r="A44" s="24">
        <v>40</v>
      </c>
      <c r="B44" s="28">
        <v>2018011815</v>
      </c>
      <c r="C44" s="23" t="s">
        <v>695</v>
      </c>
      <c r="D44" s="72" t="s">
        <v>1183</v>
      </c>
      <c r="E44" s="72">
        <v>2018</v>
      </c>
      <c r="F44" s="23" t="s">
        <v>694</v>
      </c>
      <c r="G44" s="27">
        <v>2</v>
      </c>
      <c r="H44" s="27">
        <v>30</v>
      </c>
      <c r="I44" s="88">
        <f t="shared" si="2"/>
        <v>0.0666666666666667</v>
      </c>
      <c r="J44" s="27">
        <v>2</v>
      </c>
      <c r="K44" s="27">
        <v>30</v>
      </c>
      <c r="L44" s="88">
        <f t="shared" si="3"/>
        <v>0.0666666666666667</v>
      </c>
      <c r="M44" s="87" t="s">
        <v>1224</v>
      </c>
      <c r="N44" s="48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93"/>
      <c r="BO44" s="93"/>
      <c r="BP44" s="93"/>
      <c r="BQ44" s="93"/>
      <c r="BR44" s="93"/>
      <c r="BS44" s="93"/>
      <c r="BT44" s="93"/>
      <c r="BU44" s="93"/>
      <c r="BV44" s="93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  <c r="EL44" s="93"/>
      <c r="EM44" s="93"/>
      <c r="EN44" s="93"/>
      <c r="EO44" s="93"/>
      <c r="EP44" s="93"/>
      <c r="EQ44" s="93"/>
      <c r="ER44" s="93"/>
      <c r="ES44" s="93"/>
      <c r="ET44" s="93"/>
      <c r="EU44" s="93"/>
      <c r="EV44" s="93"/>
      <c r="EW44" s="93"/>
      <c r="EX44" s="93"/>
      <c r="EY44" s="93"/>
      <c r="EZ44" s="93"/>
      <c r="FA44" s="93"/>
      <c r="FB44" s="93"/>
      <c r="FC44" s="93"/>
      <c r="FD44" s="93"/>
      <c r="FE44" s="93"/>
      <c r="FF44" s="93"/>
      <c r="FG44" s="93"/>
      <c r="FH44" s="93"/>
      <c r="FI44" s="93"/>
      <c r="FJ44" s="93"/>
      <c r="FK44" s="93"/>
      <c r="FL44" s="93"/>
      <c r="FM44" s="93"/>
      <c r="FN44" s="93"/>
      <c r="FO44" s="93"/>
      <c r="FP44" s="93"/>
      <c r="FQ44" s="93"/>
      <c r="FR44" s="93"/>
      <c r="FS44" s="93"/>
      <c r="FT44" s="93"/>
      <c r="FU44" s="93"/>
      <c r="FV44" s="93"/>
      <c r="FW44" s="93"/>
      <c r="FX44" s="93"/>
      <c r="FY44" s="93"/>
      <c r="FZ44" s="93"/>
      <c r="GA44" s="93"/>
      <c r="GB44" s="93"/>
      <c r="GC44" s="93"/>
      <c r="GD44" s="93"/>
      <c r="GE44" s="93"/>
      <c r="GF44" s="93"/>
      <c r="GG44" s="93"/>
      <c r="GH44" s="93"/>
      <c r="GI44" s="93"/>
      <c r="GJ44" s="93"/>
      <c r="GK44" s="93"/>
      <c r="GL44" s="93"/>
      <c r="GM44" s="93"/>
      <c r="GN44" s="93"/>
      <c r="GO44" s="93"/>
      <c r="GP44" s="93"/>
      <c r="GQ44" s="93"/>
      <c r="GR44" s="93"/>
      <c r="GS44" s="93"/>
      <c r="GT44" s="93"/>
      <c r="GU44" s="93"/>
      <c r="GV44" s="93"/>
      <c r="GW44" s="93"/>
      <c r="GX44" s="93"/>
      <c r="GY44" s="93"/>
      <c r="GZ44" s="93"/>
      <c r="HA44" s="93"/>
      <c r="HB44" s="93"/>
      <c r="HC44" s="93"/>
      <c r="HD44" s="93"/>
      <c r="HE44" s="93"/>
      <c r="HF44" s="93"/>
      <c r="HG44" s="93"/>
      <c r="HH44" s="93"/>
      <c r="HI44" s="93"/>
      <c r="HJ44" s="93"/>
      <c r="HK44" s="93"/>
      <c r="HL44" s="93"/>
      <c r="HM44" s="93"/>
      <c r="HN44" s="93"/>
      <c r="HO44" s="93"/>
      <c r="HP44" s="93"/>
      <c r="HQ44" s="93"/>
      <c r="HR44" s="93"/>
      <c r="HS44" s="93"/>
      <c r="HT44" s="93"/>
      <c r="HU44" s="93"/>
      <c r="HV44" s="93"/>
      <c r="HW44" s="93"/>
      <c r="HX44" s="93"/>
      <c r="HY44" s="93"/>
      <c r="HZ44" s="93"/>
      <c r="IA44" s="93"/>
      <c r="IB44" s="93"/>
      <c r="IC44" s="93"/>
      <c r="ID44" s="93"/>
      <c r="IE44" s="93"/>
      <c r="IF44" s="93"/>
      <c r="IG44" s="93"/>
      <c r="IH44" s="93"/>
      <c r="II44" s="93"/>
      <c r="IJ44" s="93"/>
      <c r="IK44" s="93"/>
      <c r="IL44" s="93"/>
      <c r="IM44" s="93"/>
      <c r="IN44" s="93"/>
      <c r="IO44" s="93"/>
      <c r="IP44" s="93"/>
      <c r="IQ44" s="93"/>
    </row>
    <row r="45" ht="17.25" spans="1:251">
      <c r="A45" s="24">
        <v>41</v>
      </c>
      <c r="B45" s="28">
        <v>2018011881</v>
      </c>
      <c r="C45" s="23" t="s">
        <v>696</v>
      </c>
      <c r="D45" s="72" t="s">
        <v>1183</v>
      </c>
      <c r="E45" s="72">
        <v>2018</v>
      </c>
      <c r="F45" s="23" t="s">
        <v>694</v>
      </c>
      <c r="G45" s="27">
        <v>3</v>
      </c>
      <c r="H45" s="27">
        <v>30</v>
      </c>
      <c r="I45" s="88">
        <f t="shared" si="2"/>
        <v>0.1</v>
      </c>
      <c r="J45" s="27">
        <v>3</v>
      </c>
      <c r="K45" s="27">
        <v>30</v>
      </c>
      <c r="L45" s="88">
        <f t="shared" si="3"/>
        <v>0.1</v>
      </c>
      <c r="M45" s="87" t="s">
        <v>1225</v>
      </c>
      <c r="N45" s="48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3"/>
      <c r="BB45" s="93"/>
      <c r="BC45" s="93"/>
      <c r="BD45" s="93"/>
      <c r="BE45" s="93"/>
      <c r="BF45" s="93"/>
      <c r="BG45" s="93"/>
      <c r="BH45" s="93"/>
      <c r="BI45" s="93"/>
      <c r="BJ45" s="93"/>
      <c r="BK45" s="93"/>
      <c r="BL45" s="93"/>
      <c r="BM45" s="93"/>
      <c r="BN45" s="93"/>
      <c r="BO45" s="93"/>
      <c r="BP45" s="93"/>
      <c r="BQ45" s="93"/>
      <c r="BR45" s="93"/>
      <c r="BS45" s="93"/>
      <c r="BT45" s="93"/>
      <c r="BU45" s="93"/>
      <c r="BV45" s="93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  <c r="EL45" s="93"/>
      <c r="EM45" s="93"/>
      <c r="EN45" s="93"/>
      <c r="EO45" s="93"/>
      <c r="EP45" s="93"/>
      <c r="EQ45" s="93"/>
      <c r="ER45" s="93"/>
      <c r="ES45" s="93"/>
      <c r="ET45" s="93"/>
      <c r="EU45" s="93"/>
      <c r="EV45" s="93"/>
      <c r="EW45" s="93"/>
      <c r="EX45" s="93"/>
      <c r="EY45" s="93"/>
      <c r="EZ45" s="93"/>
      <c r="FA45" s="93"/>
      <c r="FB45" s="93"/>
      <c r="FC45" s="93"/>
      <c r="FD45" s="93"/>
      <c r="FE45" s="93"/>
      <c r="FF45" s="93"/>
      <c r="FG45" s="93"/>
      <c r="FH45" s="93"/>
      <c r="FI45" s="93"/>
      <c r="FJ45" s="93"/>
      <c r="FK45" s="93"/>
      <c r="FL45" s="93"/>
      <c r="FM45" s="93"/>
      <c r="FN45" s="93"/>
      <c r="FO45" s="93"/>
      <c r="FP45" s="93"/>
      <c r="FQ45" s="93"/>
      <c r="FR45" s="93"/>
      <c r="FS45" s="93"/>
      <c r="FT45" s="93"/>
      <c r="FU45" s="93"/>
      <c r="FV45" s="93"/>
      <c r="FW45" s="93"/>
      <c r="FX45" s="93"/>
      <c r="FY45" s="93"/>
      <c r="FZ45" s="93"/>
      <c r="GA45" s="93"/>
      <c r="GB45" s="93"/>
      <c r="GC45" s="93"/>
      <c r="GD45" s="93"/>
      <c r="GE45" s="93"/>
      <c r="GF45" s="93"/>
      <c r="GG45" s="93"/>
      <c r="GH45" s="93"/>
      <c r="GI45" s="93"/>
      <c r="GJ45" s="93"/>
      <c r="GK45" s="93"/>
      <c r="GL45" s="93"/>
      <c r="GM45" s="93"/>
      <c r="GN45" s="93"/>
      <c r="GO45" s="93"/>
      <c r="GP45" s="93"/>
      <c r="GQ45" s="93"/>
      <c r="GR45" s="93"/>
      <c r="GS45" s="93"/>
      <c r="GT45" s="93"/>
      <c r="GU45" s="93"/>
      <c r="GV45" s="93"/>
      <c r="GW45" s="93"/>
      <c r="GX45" s="93"/>
      <c r="GY45" s="93"/>
      <c r="GZ45" s="93"/>
      <c r="HA45" s="93"/>
      <c r="HB45" s="93"/>
      <c r="HC45" s="93"/>
      <c r="HD45" s="93"/>
      <c r="HE45" s="93"/>
      <c r="HF45" s="93"/>
      <c r="HG45" s="93"/>
      <c r="HH45" s="93"/>
      <c r="HI45" s="93"/>
      <c r="HJ45" s="93"/>
      <c r="HK45" s="93"/>
      <c r="HL45" s="93"/>
      <c r="HM45" s="93"/>
      <c r="HN45" s="93"/>
      <c r="HO45" s="93"/>
      <c r="HP45" s="93"/>
      <c r="HQ45" s="93"/>
      <c r="HR45" s="93"/>
      <c r="HS45" s="93"/>
      <c r="HT45" s="93"/>
      <c r="HU45" s="93"/>
      <c r="HV45" s="93"/>
      <c r="HW45" s="93"/>
      <c r="HX45" s="93"/>
      <c r="HY45" s="93"/>
      <c r="HZ45" s="93"/>
      <c r="IA45" s="93"/>
      <c r="IB45" s="93"/>
      <c r="IC45" s="93"/>
      <c r="ID45" s="93"/>
      <c r="IE45" s="93"/>
      <c r="IF45" s="93"/>
      <c r="IG45" s="93"/>
      <c r="IH45" s="93"/>
      <c r="II45" s="93"/>
      <c r="IJ45" s="93"/>
      <c r="IK45" s="93"/>
      <c r="IL45" s="93"/>
      <c r="IM45" s="93"/>
      <c r="IN45" s="93"/>
      <c r="IO45" s="93"/>
      <c r="IP45" s="93"/>
      <c r="IQ45" s="93"/>
    </row>
    <row r="46" ht="17.25" spans="1:251">
      <c r="A46" s="24">
        <v>42</v>
      </c>
      <c r="B46" s="28">
        <v>2018010254</v>
      </c>
      <c r="C46" s="23" t="s">
        <v>723</v>
      </c>
      <c r="D46" s="24" t="s">
        <v>1183</v>
      </c>
      <c r="E46" s="24">
        <v>2018</v>
      </c>
      <c r="F46" s="23" t="s">
        <v>724</v>
      </c>
      <c r="G46" s="25">
        <v>1</v>
      </c>
      <c r="H46" s="25">
        <v>32</v>
      </c>
      <c r="I46" s="88">
        <f t="shared" si="2"/>
        <v>0.03125</v>
      </c>
      <c r="J46" s="25">
        <v>1</v>
      </c>
      <c r="K46" s="25">
        <v>63</v>
      </c>
      <c r="L46" s="88">
        <f t="shared" si="3"/>
        <v>0.0158730158730159</v>
      </c>
      <c r="M46" s="87" t="s">
        <v>1226</v>
      </c>
      <c r="N46" s="48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93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  <c r="EO46" s="93"/>
      <c r="EP46" s="93"/>
      <c r="EQ46" s="93"/>
      <c r="ER46" s="93"/>
      <c r="ES46" s="93"/>
      <c r="ET46" s="93"/>
      <c r="EU46" s="93"/>
      <c r="EV46" s="93"/>
      <c r="EW46" s="93"/>
      <c r="EX46" s="93"/>
      <c r="EY46" s="93"/>
      <c r="EZ46" s="93"/>
      <c r="FA46" s="93"/>
      <c r="FB46" s="93"/>
      <c r="FC46" s="93"/>
      <c r="FD46" s="93"/>
      <c r="FE46" s="93"/>
      <c r="FF46" s="93"/>
      <c r="FG46" s="93"/>
      <c r="FH46" s="93"/>
      <c r="FI46" s="93"/>
      <c r="FJ46" s="93"/>
      <c r="FK46" s="93"/>
      <c r="FL46" s="93"/>
      <c r="FM46" s="93"/>
      <c r="FN46" s="93"/>
      <c r="FO46" s="93"/>
      <c r="FP46" s="93"/>
      <c r="FQ46" s="93"/>
      <c r="FR46" s="93"/>
      <c r="FS46" s="93"/>
      <c r="FT46" s="93"/>
      <c r="FU46" s="93"/>
      <c r="FV46" s="93"/>
      <c r="FW46" s="93"/>
      <c r="FX46" s="93"/>
      <c r="FY46" s="93"/>
      <c r="FZ46" s="93"/>
      <c r="GA46" s="93"/>
      <c r="GB46" s="93"/>
      <c r="GC46" s="93"/>
      <c r="GD46" s="93"/>
      <c r="GE46" s="93"/>
      <c r="GF46" s="93"/>
      <c r="GG46" s="93"/>
      <c r="GH46" s="93"/>
      <c r="GI46" s="93"/>
      <c r="GJ46" s="93"/>
      <c r="GK46" s="93"/>
      <c r="GL46" s="93"/>
      <c r="GM46" s="93"/>
      <c r="GN46" s="93"/>
      <c r="GO46" s="93"/>
      <c r="GP46" s="93"/>
      <c r="GQ46" s="93"/>
      <c r="GR46" s="93"/>
      <c r="GS46" s="93"/>
      <c r="GT46" s="93"/>
      <c r="GU46" s="93"/>
      <c r="GV46" s="93"/>
      <c r="GW46" s="93"/>
      <c r="GX46" s="93"/>
      <c r="GY46" s="93"/>
      <c r="GZ46" s="93"/>
      <c r="HA46" s="93"/>
      <c r="HB46" s="93"/>
      <c r="HC46" s="93"/>
      <c r="HD46" s="93"/>
      <c r="HE46" s="93"/>
      <c r="HF46" s="93"/>
      <c r="HG46" s="93"/>
      <c r="HH46" s="93"/>
      <c r="HI46" s="93"/>
      <c r="HJ46" s="93"/>
      <c r="HK46" s="93"/>
      <c r="HL46" s="93"/>
      <c r="HM46" s="93"/>
      <c r="HN46" s="93"/>
      <c r="HO46" s="93"/>
      <c r="HP46" s="93"/>
      <c r="HQ46" s="93"/>
      <c r="HR46" s="93"/>
      <c r="HS46" s="93"/>
      <c r="HT46" s="93"/>
      <c r="HU46" s="93"/>
      <c r="HV46" s="93"/>
      <c r="HW46" s="93"/>
      <c r="HX46" s="93"/>
      <c r="HY46" s="93"/>
      <c r="HZ46" s="93"/>
      <c r="IA46" s="93"/>
      <c r="IB46" s="93"/>
      <c r="IC46" s="93"/>
      <c r="ID46" s="93"/>
      <c r="IE46" s="93"/>
      <c r="IF46" s="93"/>
      <c r="IG46" s="93"/>
      <c r="IH46" s="93"/>
      <c r="II46" s="93"/>
      <c r="IJ46" s="93"/>
      <c r="IK46" s="93"/>
      <c r="IL46" s="93"/>
      <c r="IM46" s="93"/>
      <c r="IN46" s="93"/>
      <c r="IO46" s="93"/>
      <c r="IP46" s="93"/>
      <c r="IQ46" s="93"/>
    </row>
    <row r="47" ht="17.25" spans="1:251">
      <c r="A47" s="24">
        <v>43</v>
      </c>
      <c r="B47" s="28">
        <v>2018011828</v>
      </c>
      <c r="C47" s="23" t="s">
        <v>728</v>
      </c>
      <c r="D47" s="28" t="s">
        <v>1185</v>
      </c>
      <c r="E47" s="28">
        <v>2018</v>
      </c>
      <c r="F47" s="23" t="s">
        <v>724</v>
      </c>
      <c r="G47" s="25">
        <v>2</v>
      </c>
      <c r="H47" s="25">
        <v>32</v>
      </c>
      <c r="I47" s="88">
        <f t="shared" si="2"/>
        <v>0.0625</v>
      </c>
      <c r="J47" s="25">
        <v>3</v>
      </c>
      <c r="K47" s="25">
        <v>63</v>
      </c>
      <c r="L47" s="88">
        <f t="shared" si="3"/>
        <v>0.0476190476190476</v>
      </c>
      <c r="M47" s="87" t="s">
        <v>1227</v>
      </c>
      <c r="N47" s="48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  <c r="BL47" s="93"/>
      <c r="BM47" s="93"/>
      <c r="BN47" s="93"/>
      <c r="BO47" s="93"/>
      <c r="BP47" s="93"/>
      <c r="BQ47" s="93"/>
      <c r="BR47" s="93"/>
      <c r="BS47" s="93"/>
      <c r="BT47" s="93"/>
      <c r="BU47" s="93"/>
      <c r="BV47" s="93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  <c r="EL47" s="93"/>
      <c r="EM47" s="93"/>
      <c r="EN47" s="93"/>
      <c r="EO47" s="93"/>
      <c r="EP47" s="93"/>
      <c r="EQ47" s="93"/>
      <c r="ER47" s="93"/>
      <c r="ES47" s="93"/>
      <c r="ET47" s="93"/>
      <c r="EU47" s="93"/>
      <c r="EV47" s="93"/>
      <c r="EW47" s="93"/>
      <c r="EX47" s="93"/>
      <c r="EY47" s="93"/>
      <c r="EZ47" s="93"/>
      <c r="FA47" s="93"/>
      <c r="FB47" s="93"/>
      <c r="FC47" s="93"/>
      <c r="FD47" s="93"/>
      <c r="FE47" s="93"/>
      <c r="FF47" s="93"/>
      <c r="FG47" s="93"/>
      <c r="FH47" s="93"/>
      <c r="FI47" s="93"/>
      <c r="FJ47" s="93"/>
      <c r="FK47" s="93"/>
      <c r="FL47" s="93"/>
      <c r="FM47" s="93"/>
      <c r="FN47" s="93"/>
      <c r="FO47" s="93"/>
      <c r="FP47" s="93"/>
      <c r="FQ47" s="93"/>
      <c r="FR47" s="93"/>
      <c r="FS47" s="93"/>
      <c r="FT47" s="93"/>
      <c r="FU47" s="93"/>
      <c r="FV47" s="93"/>
      <c r="FW47" s="93"/>
      <c r="FX47" s="93"/>
      <c r="FY47" s="93"/>
      <c r="FZ47" s="93"/>
      <c r="GA47" s="93"/>
      <c r="GB47" s="93"/>
      <c r="GC47" s="93"/>
      <c r="GD47" s="93"/>
      <c r="GE47" s="93"/>
      <c r="GF47" s="93"/>
      <c r="GG47" s="93"/>
      <c r="GH47" s="93"/>
      <c r="GI47" s="93"/>
      <c r="GJ47" s="93"/>
      <c r="GK47" s="93"/>
      <c r="GL47" s="93"/>
      <c r="GM47" s="93"/>
      <c r="GN47" s="93"/>
      <c r="GO47" s="93"/>
      <c r="GP47" s="93"/>
      <c r="GQ47" s="93"/>
      <c r="GR47" s="93"/>
      <c r="GS47" s="93"/>
      <c r="GT47" s="93"/>
      <c r="GU47" s="93"/>
      <c r="GV47" s="93"/>
      <c r="GW47" s="93"/>
      <c r="GX47" s="93"/>
      <c r="GY47" s="93"/>
      <c r="GZ47" s="93"/>
      <c r="HA47" s="93"/>
      <c r="HB47" s="93"/>
      <c r="HC47" s="93"/>
      <c r="HD47" s="93"/>
      <c r="HE47" s="93"/>
      <c r="HF47" s="93"/>
      <c r="HG47" s="93"/>
      <c r="HH47" s="93"/>
      <c r="HI47" s="93"/>
      <c r="HJ47" s="93"/>
      <c r="HK47" s="93"/>
      <c r="HL47" s="93"/>
      <c r="HM47" s="93"/>
      <c r="HN47" s="93"/>
      <c r="HO47" s="93"/>
      <c r="HP47" s="93"/>
      <c r="HQ47" s="93"/>
      <c r="HR47" s="93"/>
      <c r="HS47" s="93"/>
      <c r="HT47" s="93"/>
      <c r="HU47" s="93"/>
      <c r="HV47" s="93"/>
      <c r="HW47" s="93"/>
      <c r="HX47" s="93"/>
      <c r="HY47" s="93"/>
      <c r="HZ47" s="93"/>
      <c r="IA47" s="93"/>
      <c r="IB47" s="93"/>
      <c r="IC47" s="93"/>
      <c r="ID47" s="93"/>
      <c r="IE47" s="93"/>
      <c r="IF47" s="93"/>
      <c r="IG47" s="93"/>
      <c r="IH47" s="93"/>
      <c r="II47" s="93"/>
      <c r="IJ47" s="93"/>
      <c r="IK47" s="93"/>
      <c r="IL47" s="93"/>
      <c r="IM47" s="93"/>
      <c r="IN47" s="93"/>
      <c r="IO47" s="93"/>
      <c r="IP47" s="93"/>
      <c r="IQ47" s="93"/>
    </row>
    <row r="48" ht="17.25" spans="1:251">
      <c r="A48" s="24">
        <v>44</v>
      </c>
      <c r="B48" s="28">
        <v>2018011852</v>
      </c>
      <c r="C48" s="23" t="s">
        <v>732</v>
      </c>
      <c r="D48" s="24" t="s">
        <v>1183</v>
      </c>
      <c r="E48" s="24">
        <v>2018</v>
      </c>
      <c r="F48" s="23" t="s">
        <v>724</v>
      </c>
      <c r="G48" s="25">
        <v>3</v>
      </c>
      <c r="H48" s="25">
        <v>32</v>
      </c>
      <c r="I48" s="88">
        <f t="shared" si="2"/>
        <v>0.09375</v>
      </c>
      <c r="J48" s="25">
        <v>6</v>
      </c>
      <c r="K48" s="25">
        <v>63</v>
      </c>
      <c r="L48" s="88">
        <f t="shared" si="3"/>
        <v>0.0952380952380952</v>
      </c>
      <c r="M48" s="87" t="s">
        <v>1228</v>
      </c>
      <c r="N48" s="48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  <c r="BM48" s="93"/>
      <c r="BN48" s="93"/>
      <c r="BO48" s="93"/>
      <c r="BP48" s="93"/>
      <c r="BQ48" s="93"/>
      <c r="BR48" s="93"/>
      <c r="BS48" s="93"/>
      <c r="BT48" s="93"/>
      <c r="BU48" s="93"/>
      <c r="BV48" s="93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  <c r="EL48" s="93"/>
      <c r="EM48" s="93"/>
      <c r="EN48" s="93"/>
      <c r="EO48" s="93"/>
      <c r="EP48" s="93"/>
      <c r="EQ48" s="93"/>
      <c r="ER48" s="93"/>
      <c r="ES48" s="93"/>
      <c r="ET48" s="93"/>
      <c r="EU48" s="93"/>
      <c r="EV48" s="93"/>
      <c r="EW48" s="93"/>
      <c r="EX48" s="93"/>
      <c r="EY48" s="93"/>
      <c r="EZ48" s="93"/>
      <c r="FA48" s="93"/>
      <c r="FB48" s="93"/>
      <c r="FC48" s="93"/>
      <c r="FD48" s="93"/>
      <c r="FE48" s="93"/>
      <c r="FF48" s="93"/>
      <c r="FG48" s="93"/>
      <c r="FH48" s="93"/>
      <c r="FI48" s="93"/>
      <c r="FJ48" s="93"/>
      <c r="FK48" s="93"/>
      <c r="FL48" s="93"/>
      <c r="FM48" s="93"/>
      <c r="FN48" s="93"/>
      <c r="FO48" s="93"/>
      <c r="FP48" s="93"/>
      <c r="FQ48" s="93"/>
      <c r="FR48" s="93"/>
      <c r="FS48" s="93"/>
      <c r="FT48" s="93"/>
      <c r="FU48" s="93"/>
      <c r="FV48" s="93"/>
      <c r="FW48" s="93"/>
      <c r="FX48" s="93"/>
      <c r="FY48" s="93"/>
      <c r="FZ48" s="93"/>
      <c r="GA48" s="93"/>
      <c r="GB48" s="93"/>
      <c r="GC48" s="93"/>
      <c r="GD48" s="93"/>
      <c r="GE48" s="93"/>
      <c r="GF48" s="93"/>
      <c r="GG48" s="93"/>
      <c r="GH48" s="93"/>
      <c r="GI48" s="93"/>
      <c r="GJ48" s="93"/>
      <c r="GK48" s="93"/>
      <c r="GL48" s="93"/>
      <c r="GM48" s="93"/>
      <c r="GN48" s="93"/>
      <c r="GO48" s="93"/>
      <c r="GP48" s="93"/>
      <c r="GQ48" s="93"/>
      <c r="GR48" s="93"/>
      <c r="GS48" s="93"/>
      <c r="GT48" s="93"/>
      <c r="GU48" s="93"/>
      <c r="GV48" s="93"/>
      <c r="GW48" s="93"/>
      <c r="GX48" s="93"/>
      <c r="GY48" s="93"/>
      <c r="GZ48" s="93"/>
      <c r="HA48" s="93"/>
      <c r="HB48" s="93"/>
      <c r="HC48" s="93"/>
      <c r="HD48" s="93"/>
      <c r="HE48" s="93"/>
      <c r="HF48" s="93"/>
      <c r="HG48" s="93"/>
      <c r="HH48" s="93"/>
      <c r="HI48" s="93"/>
      <c r="HJ48" s="93"/>
      <c r="HK48" s="93"/>
      <c r="HL48" s="93"/>
      <c r="HM48" s="93"/>
      <c r="HN48" s="93"/>
      <c r="HO48" s="93"/>
      <c r="HP48" s="93"/>
      <c r="HQ48" s="93"/>
      <c r="HR48" s="93"/>
      <c r="HS48" s="93"/>
      <c r="HT48" s="93"/>
      <c r="HU48" s="93"/>
      <c r="HV48" s="93"/>
      <c r="HW48" s="93"/>
      <c r="HX48" s="93"/>
      <c r="HY48" s="93"/>
      <c r="HZ48" s="93"/>
      <c r="IA48" s="93"/>
      <c r="IB48" s="93"/>
      <c r="IC48" s="93"/>
      <c r="ID48" s="93"/>
      <c r="IE48" s="93"/>
      <c r="IF48" s="93"/>
      <c r="IG48" s="93"/>
      <c r="IH48" s="93"/>
      <c r="II48" s="93"/>
      <c r="IJ48" s="93"/>
      <c r="IK48" s="93"/>
      <c r="IL48" s="93"/>
      <c r="IM48" s="93"/>
      <c r="IN48" s="93"/>
      <c r="IO48" s="93"/>
      <c r="IP48" s="93"/>
      <c r="IQ48" s="93"/>
    </row>
    <row r="49" ht="17.25" spans="1:251">
      <c r="A49" s="24">
        <v>45</v>
      </c>
      <c r="B49" s="28">
        <v>2017011877</v>
      </c>
      <c r="C49" s="23" t="s">
        <v>726</v>
      </c>
      <c r="D49" s="74" t="s">
        <v>1183</v>
      </c>
      <c r="E49" s="74">
        <v>2018</v>
      </c>
      <c r="F49" s="23" t="s">
        <v>727</v>
      </c>
      <c r="G49" s="74">
        <v>1</v>
      </c>
      <c r="H49" s="74">
        <v>31</v>
      </c>
      <c r="I49" s="88">
        <f t="shared" si="2"/>
        <v>0.032258064516129</v>
      </c>
      <c r="J49" s="74">
        <v>2</v>
      </c>
      <c r="K49" s="74">
        <v>63</v>
      </c>
      <c r="L49" s="88">
        <f t="shared" si="3"/>
        <v>0.0317460317460317</v>
      </c>
      <c r="M49" s="87" t="s">
        <v>1229</v>
      </c>
      <c r="N49" s="48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93"/>
      <c r="AW49" s="93"/>
      <c r="AX49" s="93"/>
      <c r="AY49" s="93"/>
      <c r="AZ49" s="93"/>
      <c r="BA49" s="93"/>
      <c r="BB49" s="93"/>
      <c r="BC49" s="93"/>
      <c r="BD49" s="93"/>
      <c r="BE49" s="93"/>
      <c r="BF49" s="93"/>
      <c r="BG49" s="93"/>
      <c r="BH49" s="93"/>
      <c r="BI49" s="93"/>
      <c r="BJ49" s="93"/>
      <c r="BK49" s="93"/>
      <c r="BL49" s="93"/>
      <c r="BM49" s="93"/>
      <c r="BN49" s="93"/>
      <c r="BO49" s="93"/>
      <c r="BP49" s="93"/>
      <c r="BQ49" s="93"/>
      <c r="BR49" s="93"/>
      <c r="BS49" s="93"/>
      <c r="BT49" s="93"/>
      <c r="BU49" s="93"/>
      <c r="BV49" s="93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  <c r="EL49" s="93"/>
      <c r="EM49" s="93"/>
      <c r="EN49" s="93"/>
      <c r="EO49" s="93"/>
      <c r="EP49" s="93"/>
      <c r="EQ49" s="93"/>
      <c r="ER49" s="93"/>
      <c r="ES49" s="93"/>
      <c r="ET49" s="93"/>
      <c r="EU49" s="93"/>
      <c r="EV49" s="93"/>
      <c r="EW49" s="93"/>
      <c r="EX49" s="93"/>
      <c r="EY49" s="93"/>
      <c r="EZ49" s="93"/>
      <c r="FA49" s="93"/>
      <c r="FB49" s="93"/>
      <c r="FC49" s="93"/>
      <c r="FD49" s="93"/>
      <c r="FE49" s="93"/>
      <c r="FF49" s="93"/>
      <c r="FG49" s="93"/>
      <c r="FH49" s="93"/>
      <c r="FI49" s="93"/>
      <c r="FJ49" s="93"/>
      <c r="FK49" s="93"/>
      <c r="FL49" s="93"/>
      <c r="FM49" s="93"/>
      <c r="FN49" s="93"/>
      <c r="FO49" s="93"/>
      <c r="FP49" s="93"/>
      <c r="FQ49" s="93"/>
      <c r="FR49" s="93"/>
      <c r="FS49" s="93"/>
      <c r="FT49" s="93"/>
      <c r="FU49" s="93"/>
      <c r="FV49" s="93"/>
      <c r="FW49" s="93"/>
      <c r="FX49" s="93"/>
      <c r="FY49" s="93"/>
      <c r="FZ49" s="93"/>
      <c r="GA49" s="93"/>
      <c r="GB49" s="93"/>
      <c r="GC49" s="93"/>
      <c r="GD49" s="93"/>
      <c r="GE49" s="93"/>
      <c r="GF49" s="93"/>
      <c r="GG49" s="93"/>
      <c r="GH49" s="93"/>
      <c r="GI49" s="93"/>
      <c r="GJ49" s="93"/>
      <c r="GK49" s="93"/>
      <c r="GL49" s="93"/>
      <c r="GM49" s="93"/>
      <c r="GN49" s="93"/>
      <c r="GO49" s="93"/>
      <c r="GP49" s="93"/>
      <c r="GQ49" s="93"/>
      <c r="GR49" s="93"/>
      <c r="GS49" s="93"/>
      <c r="GT49" s="93"/>
      <c r="GU49" s="93"/>
      <c r="GV49" s="93"/>
      <c r="GW49" s="93"/>
      <c r="GX49" s="93"/>
      <c r="GY49" s="93"/>
      <c r="GZ49" s="93"/>
      <c r="HA49" s="93"/>
      <c r="HB49" s="93"/>
      <c r="HC49" s="93"/>
      <c r="HD49" s="93"/>
      <c r="HE49" s="93"/>
      <c r="HF49" s="93"/>
      <c r="HG49" s="93"/>
      <c r="HH49" s="93"/>
      <c r="HI49" s="93"/>
      <c r="HJ49" s="93"/>
      <c r="HK49" s="93"/>
      <c r="HL49" s="93"/>
      <c r="HM49" s="93"/>
      <c r="HN49" s="93"/>
      <c r="HO49" s="93"/>
      <c r="HP49" s="93"/>
      <c r="HQ49" s="93"/>
      <c r="HR49" s="93"/>
      <c r="HS49" s="93"/>
      <c r="HT49" s="93"/>
      <c r="HU49" s="93"/>
      <c r="HV49" s="93"/>
      <c r="HW49" s="93"/>
      <c r="HX49" s="93"/>
      <c r="HY49" s="93"/>
      <c r="HZ49" s="93"/>
      <c r="IA49" s="93"/>
      <c r="IB49" s="93"/>
      <c r="IC49" s="93"/>
      <c r="ID49" s="93"/>
      <c r="IE49" s="93"/>
      <c r="IF49" s="93"/>
      <c r="IG49" s="93"/>
      <c r="IH49" s="93"/>
      <c r="II49" s="93"/>
      <c r="IJ49" s="93"/>
      <c r="IK49" s="93"/>
      <c r="IL49" s="93"/>
      <c r="IM49" s="93"/>
      <c r="IN49" s="93"/>
      <c r="IO49" s="93"/>
      <c r="IP49" s="93"/>
      <c r="IQ49" s="93"/>
    </row>
    <row r="50" ht="17.25" spans="1:251">
      <c r="A50" s="24">
        <v>46</v>
      </c>
      <c r="B50" s="28">
        <v>2018011843</v>
      </c>
      <c r="C50" s="23" t="s">
        <v>644</v>
      </c>
      <c r="D50" s="74" t="s">
        <v>1183</v>
      </c>
      <c r="E50" s="74">
        <v>2018</v>
      </c>
      <c r="F50" s="23" t="s">
        <v>727</v>
      </c>
      <c r="G50" s="74">
        <v>2</v>
      </c>
      <c r="H50" s="74">
        <v>31</v>
      </c>
      <c r="I50" s="88">
        <f t="shared" si="2"/>
        <v>0.0645161290322581</v>
      </c>
      <c r="J50" s="74">
        <v>4</v>
      </c>
      <c r="K50" s="74">
        <v>63</v>
      </c>
      <c r="L50" s="88">
        <f t="shared" si="3"/>
        <v>0.0634920634920635</v>
      </c>
      <c r="M50" s="87" t="s">
        <v>1230</v>
      </c>
      <c r="N50" s="48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  <c r="EL50" s="93"/>
      <c r="EM50" s="93"/>
      <c r="EN50" s="93"/>
      <c r="EO50" s="93"/>
      <c r="EP50" s="93"/>
      <c r="EQ50" s="93"/>
      <c r="ER50" s="93"/>
      <c r="ES50" s="93"/>
      <c r="ET50" s="93"/>
      <c r="EU50" s="93"/>
      <c r="EV50" s="93"/>
      <c r="EW50" s="93"/>
      <c r="EX50" s="93"/>
      <c r="EY50" s="93"/>
      <c r="EZ50" s="93"/>
      <c r="FA50" s="93"/>
      <c r="FB50" s="93"/>
      <c r="FC50" s="93"/>
      <c r="FD50" s="93"/>
      <c r="FE50" s="93"/>
      <c r="FF50" s="93"/>
      <c r="FG50" s="93"/>
      <c r="FH50" s="93"/>
      <c r="FI50" s="93"/>
      <c r="FJ50" s="93"/>
      <c r="FK50" s="93"/>
      <c r="FL50" s="93"/>
      <c r="FM50" s="93"/>
      <c r="FN50" s="93"/>
      <c r="FO50" s="93"/>
      <c r="FP50" s="93"/>
      <c r="FQ50" s="93"/>
      <c r="FR50" s="93"/>
      <c r="FS50" s="93"/>
      <c r="FT50" s="93"/>
      <c r="FU50" s="93"/>
      <c r="FV50" s="93"/>
      <c r="FW50" s="93"/>
      <c r="FX50" s="93"/>
      <c r="FY50" s="93"/>
      <c r="FZ50" s="93"/>
      <c r="GA50" s="93"/>
      <c r="GB50" s="93"/>
      <c r="GC50" s="93"/>
      <c r="GD50" s="93"/>
      <c r="GE50" s="93"/>
      <c r="GF50" s="93"/>
      <c r="GG50" s="93"/>
      <c r="GH50" s="93"/>
      <c r="GI50" s="93"/>
      <c r="GJ50" s="93"/>
      <c r="GK50" s="93"/>
      <c r="GL50" s="93"/>
      <c r="GM50" s="93"/>
      <c r="GN50" s="93"/>
      <c r="GO50" s="93"/>
      <c r="GP50" s="93"/>
      <c r="GQ50" s="93"/>
      <c r="GR50" s="93"/>
      <c r="GS50" s="93"/>
      <c r="GT50" s="93"/>
      <c r="GU50" s="93"/>
      <c r="GV50" s="93"/>
      <c r="GW50" s="93"/>
      <c r="GX50" s="93"/>
      <c r="GY50" s="93"/>
      <c r="GZ50" s="93"/>
      <c r="HA50" s="93"/>
      <c r="HB50" s="93"/>
      <c r="HC50" s="93"/>
      <c r="HD50" s="93"/>
      <c r="HE50" s="93"/>
      <c r="HF50" s="93"/>
      <c r="HG50" s="93"/>
      <c r="HH50" s="93"/>
      <c r="HI50" s="93"/>
      <c r="HJ50" s="93"/>
      <c r="HK50" s="93"/>
      <c r="HL50" s="93"/>
      <c r="HM50" s="93"/>
      <c r="HN50" s="93"/>
      <c r="HO50" s="93"/>
      <c r="HP50" s="93"/>
      <c r="HQ50" s="93"/>
      <c r="HR50" s="93"/>
      <c r="HS50" s="93"/>
      <c r="HT50" s="93"/>
      <c r="HU50" s="93"/>
      <c r="HV50" s="93"/>
      <c r="HW50" s="93"/>
      <c r="HX50" s="93"/>
      <c r="HY50" s="93"/>
      <c r="HZ50" s="93"/>
      <c r="IA50" s="93"/>
      <c r="IB50" s="93"/>
      <c r="IC50" s="93"/>
      <c r="ID50" s="93"/>
      <c r="IE50" s="93"/>
      <c r="IF50" s="93"/>
      <c r="IG50" s="93"/>
      <c r="IH50" s="93"/>
      <c r="II50" s="93"/>
      <c r="IJ50" s="93"/>
      <c r="IK50" s="93"/>
      <c r="IL50" s="93"/>
      <c r="IM50" s="93"/>
      <c r="IN50" s="93"/>
      <c r="IO50" s="93"/>
      <c r="IP50" s="93"/>
      <c r="IQ50" s="93"/>
    </row>
    <row r="51" ht="17.25" spans="1:251">
      <c r="A51" s="24">
        <v>47</v>
      </c>
      <c r="B51" s="28">
        <v>2018011857</v>
      </c>
      <c r="C51" s="23" t="s">
        <v>731</v>
      </c>
      <c r="D51" s="75" t="s">
        <v>1185</v>
      </c>
      <c r="E51" s="75">
        <v>2018</v>
      </c>
      <c r="F51" s="23" t="s">
        <v>727</v>
      </c>
      <c r="G51" s="74">
        <v>3</v>
      </c>
      <c r="H51" s="74">
        <v>31</v>
      </c>
      <c r="I51" s="88">
        <f t="shared" si="2"/>
        <v>0.0967741935483871</v>
      </c>
      <c r="J51" s="74">
        <v>5</v>
      </c>
      <c r="K51" s="74">
        <v>63</v>
      </c>
      <c r="L51" s="88">
        <f t="shared" si="3"/>
        <v>0.0793650793650794</v>
      </c>
      <c r="M51" s="87" t="s">
        <v>1231</v>
      </c>
      <c r="N51" s="48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93"/>
      <c r="BN51" s="93"/>
      <c r="BO51" s="93"/>
      <c r="BP51" s="93"/>
      <c r="BQ51" s="93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  <c r="EL51" s="93"/>
      <c r="EM51" s="93"/>
      <c r="EN51" s="93"/>
      <c r="EO51" s="93"/>
      <c r="EP51" s="93"/>
      <c r="EQ51" s="93"/>
      <c r="ER51" s="93"/>
      <c r="ES51" s="93"/>
      <c r="ET51" s="93"/>
      <c r="EU51" s="93"/>
      <c r="EV51" s="93"/>
      <c r="EW51" s="93"/>
      <c r="EX51" s="93"/>
      <c r="EY51" s="93"/>
      <c r="EZ51" s="93"/>
      <c r="FA51" s="93"/>
      <c r="FB51" s="93"/>
      <c r="FC51" s="93"/>
      <c r="FD51" s="93"/>
      <c r="FE51" s="93"/>
      <c r="FF51" s="93"/>
      <c r="FG51" s="93"/>
      <c r="FH51" s="93"/>
      <c r="FI51" s="93"/>
      <c r="FJ51" s="93"/>
      <c r="FK51" s="93"/>
      <c r="FL51" s="93"/>
      <c r="FM51" s="93"/>
      <c r="FN51" s="93"/>
      <c r="FO51" s="93"/>
      <c r="FP51" s="93"/>
      <c r="FQ51" s="93"/>
      <c r="FR51" s="93"/>
      <c r="FS51" s="93"/>
      <c r="FT51" s="93"/>
      <c r="FU51" s="93"/>
      <c r="FV51" s="93"/>
      <c r="FW51" s="93"/>
      <c r="FX51" s="93"/>
      <c r="FY51" s="93"/>
      <c r="FZ51" s="93"/>
      <c r="GA51" s="93"/>
      <c r="GB51" s="93"/>
      <c r="GC51" s="93"/>
      <c r="GD51" s="93"/>
      <c r="GE51" s="93"/>
      <c r="GF51" s="93"/>
      <c r="GG51" s="93"/>
      <c r="GH51" s="93"/>
      <c r="GI51" s="93"/>
      <c r="GJ51" s="93"/>
      <c r="GK51" s="93"/>
      <c r="GL51" s="93"/>
      <c r="GM51" s="93"/>
      <c r="GN51" s="93"/>
      <c r="GO51" s="93"/>
      <c r="GP51" s="93"/>
      <c r="GQ51" s="93"/>
      <c r="GR51" s="93"/>
      <c r="GS51" s="93"/>
      <c r="GT51" s="93"/>
      <c r="GU51" s="93"/>
      <c r="GV51" s="93"/>
      <c r="GW51" s="93"/>
      <c r="GX51" s="93"/>
      <c r="GY51" s="93"/>
      <c r="GZ51" s="93"/>
      <c r="HA51" s="93"/>
      <c r="HB51" s="93"/>
      <c r="HC51" s="93"/>
      <c r="HD51" s="93"/>
      <c r="HE51" s="93"/>
      <c r="HF51" s="93"/>
      <c r="HG51" s="93"/>
      <c r="HH51" s="93"/>
      <c r="HI51" s="93"/>
      <c r="HJ51" s="93"/>
      <c r="HK51" s="93"/>
      <c r="HL51" s="93"/>
      <c r="HM51" s="93"/>
      <c r="HN51" s="93"/>
      <c r="HO51" s="93"/>
      <c r="HP51" s="93"/>
      <c r="HQ51" s="93"/>
      <c r="HR51" s="93"/>
      <c r="HS51" s="93"/>
      <c r="HT51" s="93"/>
      <c r="HU51" s="93"/>
      <c r="HV51" s="93"/>
      <c r="HW51" s="93"/>
      <c r="HX51" s="93"/>
      <c r="HY51" s="93"/>
      <c r="HZ51" s="93"/>
      <c r="IA51" s="93"/>
      <c r="IB51" s="93"/>
      <c r="IC51" s="93"/>
      <c r="ID51" s="93"/>
      <c r="IE51" s="93"/>
      <c r="IF51" s="93"/>
      <c r="IG51" s="93"/>
      <c r="IH51" s="93"/>
      <c r="II51" s="93"/>
      <c r="IJ51" s="93"/>
      <c r="IK51" s="93"/>
      <c r="IL51" s="93"/>
      <c r="IM51" s="93"/>
      <c r="IN51" s="93"/>
      <c r="IO51" s="93"/>
      <c r="IP51" s="93"/>
      <c r="IQ51" s="93"/>
    </row>
    <row r="52" ht="17.25" spans="1:251">
      <c r="A52" s="24">
        <v>48</v>
      </c>
      <c r="B52" s="28">
        <v>2018011716</v>
      </c>
      <c r="C52" s="23" t="s">
        <v>538</v>
      </c>
      <c r="D52" s="24" t="s">
        <v>1185</v>
      </c>
      <c r="E52" s="24">
        <v>2018</v>
      </c>
      <c r="F52" s="23" t="s">
        <v>539</v>
      </c>
      <c r="G52" s="25">
        <v>1</v>
      </c>
      <c r="H52" s="25">
        <v>31</v>
      </c>
      <c r="I52" s="88">
        <f t="shared" si="2"/>
        <v>0.032258064516129</v>
      </c>
      <c r="J52" s="25">
        <v>1</v>
      </c>
      <c r="K52" s="25">
        <v>93</v>
      </c>
      <c r="L52" s="88">
        <f t="shared" si="3"/>
        <v>0.010752688172043</v>
      </c>
      <c r="M52" s="87" t="s">
        <v>1232</v>
      </c>
      <c r="N52" s="48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93"/>
      <c r="AY52" s="93"/>
      <c r="AZ52" s="93"/>
      <c r="BA52" s="93"/>
      <c r="BB52" s="93"/>
      <c r="BC52" s="93"/>
      <c r="BD52" s="93"/>
      <c r="BE52" s="93"/>
      <c r="BF52" s="93"/>
      <c r="BG52" s="93"/>
      <c r="BH52" s="93"/>
      <c r="BI52" s="93"/>
      <c r="BJ52" s="93"/>
      <c r="BK52" s="93"/>
      <c r="BL52" s="93"/>
      <c r="BM52" s="93"/>
      <c r="BN52" s="93"/>
      <c r="BO52" s="93"/>
      <c r="BP52" s="93"/>
      <c r="BQ52" s="93"/>
      <c r="BR52" s="93"/>
      <c r="BS52" s="93"/>
      <c r="BT52" s="93"/>
      <c r="BU52" s="93"/>
      <c r="BV52" s="93"/>
      <c r="BW52" s="93"/>
      <c r="BX52" s="93"/>
      <c r="BY52" s="93"/>
      <c r="BZ52" s="93"/>
      <c r="CA52" s="93"/>
      <c r="CB52" s="93"/>
      <c r="CC52" s="93"/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  <c r="DO52" s="93"/>
      <c r="DP52" s="93"/>
      <c r="DQ52" s="93"/>
      <c r="DR52" s="93"/>
      <c r="DS52" s="93"/>
      <c r="DT52" s="93"/>
      <c r="DU52" s="93"/>
      <c r="DV52" s="93"/>
      <c r="DW52" s="93"/>
      <c r="DX52" s="93"/>
      <c r="DY52" s="93"/>
      <c r="DZ52" s="93"/>
      <c r="EA52" s="93"/>
      <c r="EB52" s="93"/>
      <c r="EC52" s="93"/>
      <c r="ED52" s="93"/>
      <c r="EE52" s="93"/>
      <c r="EF52" s="93"/>
      <c r="EG52" s="93"/>
      <c r="EH52" s="93"/>
      <c r="EI52" s="93"/>
      <c r="EJ52" s="93"/>
      <c r="EK52" s="93"/>
      <c r="EL52" s="93"/>
      <c r="EM52" s="93"/>
      <c r="EN52" s="93"/>
      <c r="EO52" s="93"/>
      <c r="EP52" s="93"/>
      <c r="EQ52" s="93"/>
      <c r="ER52" s="93"/>
      <c r="ES52" s="93"/>
      <c r="ET52" s="93"/>
      <c r="EU52" s="93"/>
      <c r="EV52" s="93"/>
      <c r="EW52" s="93"/>
      <c r="EX52" s="93"/>
      <c r="EY52" s="93"/>
      <c r="EZ52" s="93"/>
      <c r="FA52" s="93"/>
      <c r="FB52" s="93"/>
      <c r="FC52" s="93"/>
      <c r="FD52" s="93"/>
      <c r="FE52" s="93"/>
      <c r="FF52" s="93"/>
      <c r="FG52" s="93"/>
      <c r="FH52" s="93"/>
      <c r="FI52" s="93"/>
      <c r="FJ52" s="93"/>
      <c r="FK52" s="93"/>
      <c r="FL52" s="93"/>
      <c r="FM52" s="93"/>
      <c r="FN52" s="93"/>
      <c r="FO52" s="93"/>
      <c r="FP52" s="93"/>
      <c r="FQ52" s="93"/>
      <c r="FR52" s="93"/>
      <c r="FS52" s="93"/>
      <c r="FT52" s="93"/>
      <c r="FU52" s="93"/>
      <c r="FV52" s="93"/>
      <c r="FW52" s="93"/>
      <c r="FX52" s="93"/>
      <c r="FY52" s="93"/>
      <c r="FZ52" s="93"/>
      <c r="GA52" s="93"/>
      <c r="GB52" s="93"/>
      <c r="GC52" s="93"/>
      <c r="GD52" s="93"/>
      <c r="GE52" s="93"/>
      <c r="GF52" s="93"/>
      <c r="GG52" s="93"/>
      <c r="GH52" s="93"/>
      <c r="GI52" s="93"/>
      <c r="GJ52" s="93"/>
      <c r="GK52" s="93"/>
      <c r="GL52" s="93"/>
      <c r="GM52" s="93"/>
      <c r="GN52" s="93"/>
      <c r="GO52" s="93"/>
      <c r="GP52" s="93"/>
      <c r="GQ52" s="93"/>
      <c r="GR52" s="93"/>
      <c r="GS52" s="93"/>
      <c r="GT52" s="93"/>
      <c r="GU52" s="93"/>
      <c r="GV52" s="93"/>
      <c r="GW52" s="93"/>
      <c r="GX52" s="93"/>
      <c r="GY52" s="93"/>
      <c r="GZ52" s="93"/>
      <c r="HA52" s="93"/>
      <c r="HB52" s="93"/>
      <c r="HC52" s="93"/>
      <c r="HD52" s="93"/>
      <c r="HE52" s="93"/>
      <c r="HF52" s="93"/>
      <c r="HG52" s="93"/>
      <c r="HH52" s="93"/>
      <c r="HI52" s="93"/>
      <c r="HJ52" s="93"/>
      <c r="HK52" s="93"/>
      <c r="HL52" s="93"/>
      <c r="HM52" s="93"/>
      <c r="HN52" s="93"/>
      <c r="HO52" s="93"/>
      <c r="HP52" s="93"/>
      <c r="HQ52" s="93"/>
      <c r="HR52" s="93"/>
      <c r="HS52" s="93"/>
      <c r="HT52" s="93"/>
      <c r="HU52" s="93"/>
      <c r="HV52" s="93"/>
      <c r="HW52" s="93"/>
      <c r="HX52" s="93"/>
      <c r="HY52" s="93"/>
      <c r="HZ52" s="93"/>
      <c r="IA52" s="93"/>
      <c r="IB52" s="93"/>
      <c r="IC52" s="93"/>
      <c r="ID52" s="93"/>
      <c r="IE52" s="93"/>
      <c r="IF52" s="93"/>
      <c r="IG52" s="93"/>
      <c r="IH52" s="93"/>
      <c r="II52" s="93"/>
      <c r="IJ52" s="93"/>
      <c r="IK52" s="93"/>
      <c r="IL52" s="93"/>
      <c r="IM52" s="93"/>
      <c r="IN52" s="93"/>
      <c r="IO52" s="93"/>
      <c r="IP52" s="93"/>
      <c r="IQ52" s="93"/>
    </row>
    <row r="53" ht="17.25" spans="1:251">
      <c r="A53" s="24">
        <v>49</v>
      </c>
      <c r="B53" s="28">
        <v>2018011730</v>
      </c>
      <c r="C53" s="23" t="s">
        <v>542</v>
      </c>
      <c r="D53" s="28" t="s">
        <v>1183</v>
      </c>
      <c r="E53" s="28">
        <v>2018</v>
      </c>
      <c r="F53" s="23" t="s">
        <v>539</v>
      </c>
      <c r="G53" s="25">
        <v>2</v>
      </c>
      <c r="H53" s="25">
        <v>31</v>
      </c>
      <c r="I53" s="88">
        <f t="shared" si="2"/>
        <v>0.0645161290322581</v>
      </c>
      <c r="J53" s="25">
        <v>3</v>
      </c>
      <c r="K53" s="25">
        <v>93</v>
      </c>
      <c r="L53" s="88">
        <f t="shared" si="3"/>
        <v>0.032258064516129</v>
      </c>
      <c r="M53" s="87" t="s">
        <v>1233</v>
      </c>
      <c r="N53" s="48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93"/>
      <c r="AW53" s="93"/>
      <c r="AX53" s="93"/>
      <c r="AY53" s="93"/>
      <c r="AZ53" s="93"/>
      <c r="BA53" s="93"/>
      <c r="BB53" s="93"/>
      <c r="BC53" s="93"/>
      <c r="BD53" s="93"/>
      <c r="BE53" s="93"/>
      <c r="BF53" s="93"/>
      <c r="BG53" s="93"/>
      <c r="BH53" s="93"/>
      <c r="BI53" s="93"/>
      <c r="BJ53" s="93"/>
      <c r="BK53" s="93"/>
      <c r="BL53" s="93"/>
      <c r="BM53" s="93"/>
      <c r="BN53" s="93"/>
      <c r="BO53" s="93"/>
      <c r="BP53" s="93"/>
      <c r="BQ53" s="93"/>
      <c r="BR53" s="93"/>
      <c r="BS53" s="93"/>
      <c r="BT53" s="93"/>
      <c r="BU53" s="93"/>
      <c r="BV53" s="93"/>
      <c r="BW53" s="93"/>
      <c r="BX53" s="93"/>
      <c r="BY53" s="93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  <c r="EO53" s="93"/>
      <c r="EP53" s="93"/>
      <c r="EQ53" s="93"/>
      <c r="ER53" s="93"/>
      <c r="ES53" s="93"/>
      <c r="ET53" s="93"/>
      <c r="EU53" s="93"/>
      <c r="EV53" s="93"/>
      <c r="EW53" s="93"/>
      <c r="EX53" s="93"/>
      <c r="EY53" s="93"/>
      <c r="EZ53" s="93"/>
      <c r="FA53" s="93"/>
      <c r="FB53" s="93"/>
      <c r="FC53" s="93"/>
      <c r="FD53" s="93"/>
      <c r="FE53" s="93"/>
      <c r="FF53" s="93"/>
      <c r="FG53" s="93"/>
      <c r="FH53" s="93"/>
      <c r="FI53" s="93"/>
      <c r="FJ53" s="93"/>
      <c r="FK53" s="93"/>
      <c r="FL53" s="93"/>
      <c r="FM53" s="93"/>
      <c r="FN53" s="93"/>
      <c r="FO53" s="93"/>
      <c r="FP53" s="93"/>
      <c r="FQ53" s="93"/>
      <c r="FR53" s="93"/>
      <c r="FS53" s="93"/>
      <c r="FT53" s="93"/>
      <c r="FU53" s="93"/>
      <c r="FV53" s="93"/>
      <c r="FW53" s="93"/>
      <c r="FX53" s="93"/>
      <c r="FY53" s="93"/>
      <c r="FZ53" s="93"/>
      <c r="GA53" s="93"/>
      <c r="GB53" s="93"/>
      <c r="GC53" s="93"/>
      <c r="GD53" s="93"/>
      <c r="GE53" s="93"/>
      <c r="GF53" s="93"/>
      <c r="GG53" s="93"/>
      <c r="GH53" s="93"/>
      <c r="GI53" s="93"/>
      <c r="GJ53" s="93"/>
      <c r="GK53" s="93"/>
      <c r="GL53" s="93"/>
      <c r="GM53" s="93"/>
      <c r="GN53" s="93"/>
      <c r="GO53" s="93"/>
      <c r="GP53" s="93"/>
      <c r="GQ53" s="93"/>
      <c r="GR53" s="93"/>
      <c r="GS53" s="93"/>
      <c r="GT53" s="93"/>
      <c r="GU53" s="93"/>
      <c r="GV53" s="93"/>
      <c r="GW53" s="93"/>
      <c r="GX53" s="93"/>
      <c r="GY53" s="93"/>
      <c r="GZ53" s="93"/>
      <c r="HA53" s="93"/>
      <c r="HB53" s="93"/>
      <c r="HC53" s="93"/>
      <c r="HD53" s="93"/>
      <c r="HE53" s="93"/>
      <c r="HF53" s="93"/>
      <c r="HG53" s="93"/>
      <c r="HH53" s="93"/>
      <c r="HI53" s="93"/>
      <c r="HJ53" s="93"/>
      <c r="HK53" s="93"/>
      <c r="HL53" s="93"/>
      <c r="HM53" s="93"/>
      <c r="HN53" s="93"/>
      <c r="HO53" s="93"/>
      <c r="HP53" s="93"/>
      <c r="HQ53" s="93"/>
      <c r="HR53" s="93"/>
      <c r="HS53" s="93"/>
      <c r="HT53" s="93"/>
      <c r="HU53" s="93"/>
      <c r="HV53" s="93"/>
      <c r="HW53" s="93"/>
      <c r="HX53" s="93"/>
      <c r="HY53" s="93"/>
      <c r="HZ53" s="93"/>
      <c r="IA53" s="93"/>
      <c r="IB53" s="93"/>
      <c r="IC53" s="93"/>
      <c r="ID53" s="93"/>
      <c r="IE53" s="93"/>
      <c r="IF53" s="93"/>
      <c r="IG53" s="93"/>
      <c r="IH53" s="93"/>
      <c r="II53" s="93"/>
      <c r="IJ53" s="93"/>
      <c r="IK53" s="93"/>
      <c r="IL53" s="93"/>
      <c r="IM53" s="93"/>
      <c r="IN53" s="93"/>
      <c r="IO53" s="93"/>
      <c r="IP53" s="93"/>
      <c r="IQ53" s="93"/>
    </row>
    <row r="54" ht="17.25" spans="1:251">
      <c r="A54" s="24">
        <v>50</v>
      </c>
      <c r="B54" s="28">
        <v>2018011735</v>
      </c>
      <c r="C54" s="23" t="s">
        <v>543</v>
      </c>
      <c r="D54" s="24" t="s">
        <v>1183</v>
      </c>
      <c r="E54" s="24">
        <v>2018</v>
      </c>
      <c r="F54" s="23" t="s">
        <v>539</v>
      </c>
      <c r="G54" s="25">
        <v>3</v>
      </c>
      <c r="H54" s="25">
        <v>31</v>
      </c>
      <c r="I54" s="88">
        <f t="shared" si="2"/>
        <v>0.0967741935483871</v>
      </c>
      <c r="J54" s="25">
        <v>4</v>
      </c>
      <c r="K54" s="25">
        <v>93</v>
      </c>
      <c r="L54" s="88">
        <f t="shared" si="3"/>
        <v>0.043010752688172</v>
      </c>
      <c r="M54" s="87" t="s">
        <v>1234</v>
      </c>
      <c r="N54" s="48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3"/>
      <c r="BO54" s="93"/>
      <c r="BP54" s="93"/>
      <c r="BQ54" s="93"/>
      <c r="BR54" s="93"/>
      <c r="BS54" s="93"/>
      <c r="BT54" s="93"/>
      <c r="BU54" s="93"/>
      <c r="BV54" s="93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  <c r="EL54" s="93"/>
      <c r="EM54" s="93"/>
      <c r="EN54" s="93"/>
      <c r="EO54" s="93"/>
      <c r="EP54" s="93"/>
      <c r="EQ54" s="93"/>
      <c r="ER54" s="93"/>
      <c r="ES54" s="93"/>
      <c r="ET54" s="93"/>
      <c r="EU54" s="93"/>
      <c r="EV54" s="93"/>
      <c r="EW54" s="93"/>
      <c r="EX54" s="93"/>
      <c r="EY54" s="93"/>
      <c r="EZ54" s="93"/>
      <c r="FA54" s="93"/>
      <c r="FB54" s="93"/>
      <c r="FC54" s="93"/>
      <c r="FD54" s="93"/>
      <c r="FE54" s="93"/>
      <c r="FF54" s="93"/>
      <c r="FG54" s="93"/>
      <c r="FH54" s="93"/>
      <c r="FI54" s="93"/>
      <c r="FJ54" s="93"/>
      <c r="FK54" s="93"/>
      <c r="FL54" s="93"/>
      <c r="FM54" s="93"/>
      <c r="FN54" s="93"/>
      <c r="FO54" s="93"/>
      <c r="FP54" s="93"/>
      <c r="FQ54" s="93"/>
      <c r="FR54" s="93"/>
      <c r="FS54" s="93"/>
      <c r="FT54" s="93"/>
      <c r="FU54" s="93"/>
      <c r="FV54" s="93"/>
      <c r="FW54" s="93"/>
      <c r="FX54" s="93"/>
      <c r="FY54" s="93"/>
      <c r="FZ54" s="93"/>
      <c r="GA54" s="93"/>
      <c r="GB54" s="93"/>
      <c r="GC54" s="93"/>
      <c r="GD54" s="93"/>
      <c r="GE54" s="93"/>
      <c r="GF54" s="93"/>
      <c r="GG54" s="93"/>
      <c r="GH54" s="93"/>
      <c r="GI54" s="93"/>
      <c r="GJ54" s="93"/>
      <c r="GK54" s="93"/>
      <c r="GL54" s="93"/>
      <c r="GM54" s="93"/>
      <c r="GN54" s="93"/>
      <c r="GO54" s="93"/>
      <c r="GP54" s="93"/>
      <c r="GQ54" s="93"/>
      <c r="GR54" s="93"/>
      <c r="GS54" s="93"/>
      <c r="GT54" s="93"/>
      <c r="GU54" s="93"/>
      <c r="GV54" s="93"/>
      <c r="GW54" s="93"/>
      <c r="GX54" s="93"/>
      <c r="GY54" s="93"/>
      <c r="GZ54" s="93"/>
      <c r="HA54" s="93"/>
      <c r="HB54" s="93"/>
      <c r="HC54" s="93"/>
      <c r="HD54" s="93"/>
      <c r="HE54" s="93"/>
      <c r="HF54" s="93"/>
      <c r="HG54" s="93"/>
      <c r="HH54" s="93"/>
      <c r="HI54" s="93"/>
      <c r="HJ54" s="93"/>
      <c r="HK54" s="93"/>
      <c r="HL54" s="93"/>
      <c r="HM54" s="93"/>
      <c r="HN54" s="93"/>
      <c r="HO54" s="93"/>
      <c r="HP54" s="93"/>
      <c r="HQ54" s="93"/>
      <c r="HR54" s="93"/>
      <c r="HS54" s="93"/>
      <c r="HT54" s="93"/>
      <c r="HU54" s="93"/>
      <c r="HV54" s="93"/>
      <c r="HW54" s="93"/>
      <c r="HX54" s="93"/>
      <c r="HY54" s="93"/>
      <c r="HZ54" s="93"/>
      <c r="IA54" s="93"/>
      <c r="IB54" s="93"/>
      <c r="IC54" s="93"/>
      <c r="ID54" s="93"/>
      <c r="IE54" s="93"/>
      <c r="IF54" s="93"/>
      <c r="IG54" s="93"/>
      <c r="IH54" s="93"/>
      <c r="II54" s="93"/>
      <c r="IJ54" s="93"/>
      <c r="IK54" s="93"/>
      <c r="IL54" s="93"/>
      <c r="IM54" s="93"/>
      <c r="IN54" s="93"/>
      <c r="IO54" s="93"/>
      <c r="IP54" s="93"/>
      <c r="IQ54" s="93"/>
    </row>
    <row r="55" ht="17.25" spans="1:251">
      <c r="A55" s="24">
        <v>51</v>
      </c>
      <c r="B55" s="28">
        <v>2018011752</v>
      </c>
      <c r="C55" s="23" t="s">
        <v>547</v>
      </c>
      <c r="D55" s="24" t="s">
        <v>1183</v>
      </c>
      <c r="E55" s="24">
        <v>2018</v>
      </c>
      <c r="F55" s="23" t="s">
        <v>548</v>
      </c>
      <c r="G55" s="25">
        <v>1</v>
      </c>
      <c r="H55" s="25">
        <v>31</v>
      </c>
      <c r="I55" s="88">
        <f t="shared" si="2"/>
        <v>0.032258064516129</v>
      </c>
      <c r="J55" s="25">
        <v>8</v>
      </c>
      <c r="K55" s="25">
        <v>93</v>
      </c>
      <c r="L55" s="88">
        <f t="shared" si="3"/>
        <v>0.0860215053763441</v>
      </c>
      <c r="M55" s="87" t="s">
        <v>1235</v>
      </c>
      <c r="N55" s="48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93"/>
      <c r="BE55" s="93"/>
      <c r="BF55" s="93"/>
      <c r="BG55" s="93"/>
      <c r="BH55" s="93"/>
      <c r="BI55" s="93"/>
      <c r="BJ55" s="93"/>
      <c r="BK55" s="93"/>
      <c r="BL55" s="93"/>
      <c r="BM55" s="93"/>
      <c r="BN55" s="93"/>
      <c r="BO55" s="93"/>
      <c r="BP55" s="93"/>
      <c r="BQ55" s="93"/>
      <c r="BR55" s="93"/>
      <c r="BS55" s="93"/>
      <c r="BT55" s="93"/>
      <c r="BU55" s="93"/>
      <c r="BV55" s="93"/>
      <c r="BW55" s="93"/>
      <c r="BX55" s="93"/>
      <c r="BY55" s="93"/>
      <c r="BZ55" s="93"/>
      <c r="CA55" s="93"/>
      <c r="CB55" s="93"/>
      <c r="CC55" s="93"/>
      <c r="CD55" s="93"/>
      <c r="CE55" s="93"/>
      <c r="CF55" s="93"/>
      <c r="CG55" s="93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  <c r="DO55" s="93"/>
      <c r="DP55" s="93"/>
      <c r="DQ55" s="93"/>
      <c r="DR55" s="93"/>
      <c r="DS55" s="93"/>
      <c r="DT55" s="93"/>
      <c r="DU55" s="93"/>
      <c r="DV55" s="93"/>
      <c r="DW55" s="93"/>
      <c r="DX55" s="93"/>
      <c r="DY55" s="93"/>
      <c r="DZ55" s="93"/>
      <c r="EA55" s="93"/>
      <c r="EB55" s="93"/>
      <c r="EC55" s="93"/>
      <c r="ED55" s="93"/>
      <c r="EE55" s="93"/>
      <c r="EF55" s="93"/>
      <c r="EG55" s="93"/>
      <c r="EH55" s="93"/>
      <c r="EI55" s="93"/>
      <c r="EJ55" s="93"/>
      <c r="EK55" s="93"/>
      <c r="EL55" s="93"/>
      <c r="EM55" s="93"/>
      <c r="EN55" s="93"/>
      <c r="EO55" s="93"/>
      <c r="EP55" s="93"/>
      <c r="EQ55" s="93"/>
      <c r="ER55" s="93"/>
      <c r="ES55" s="93"/>
      <c r="ET55" s="93"/>
      <c r="EU55" s="93"/>
      <c r="EV55" s="93"/>
      <c r="EW55" s="93"/>
      <c r="EX55" s="93"/>
      <c r="EY55" s="93"/>
      <c r="EZ55" s="93"/>
      <c r="FA55" s="93"/>
      <c r="FB55" s="93"/>
      <c r="FC55" s="93"/>
      <c r="FD55" s="93"/>
      <c r="FE55" s="93"/>
      <c r="FF55" s="93"/>
      <c r="FG55" s="93"/>
      <c r="FH55" s="93"/>
      <c r="FI55" s="93"/>
      <c r="FJ55" s="93"/>
      <c r="FK55" s="93"/>
      <c r="FL55" s="93"/>
      <c r="FM55" s="93"/>
      <c r="FN55" s="93"/>
      <c r="FO55" s="93"/>
      <c r="FP55" s="93"/>
      <c r="FQ55" s="93"/>
      <c r="FR55" s="93"/>
      <c r="FS55" s="93"/>
      <c r="FT55" s="93"/>
      <c r="FU55" s="93"/>
      <c r="FV55" s="93"/>
      <c r="FW55" s="93"/>
      <c r="FX55" s="93"/>
      <c r="FY55" s="93"/>
      <c r="FZ55" s="93"/>
      <c r="GA55" s="93"/>
      <c r="GB55" s="93"/>
      <c r="GC55" s="93"/>
      <c r="GD55" s="93"/>
      <c r="GE55" s="93"/>
      <c r="GF55" s="93"/>
      <c r="GG55" s="93"/>
      <c r="GH55" s="93"/>
      <c r="GI55" s="93"/>
      <c r="GJ55" s="93"/>
      <c r="GK55" s="93"/>
      <c r="GL55" s="93"/>
      <c r="GM55" s="93"/>
      <c r="GN55" s="93"/>
      <c r="GO55" s="93"/>
      <c r="GP55" s="93"/>
      <c r="GQ55" s="93"/>
      <c r="GR55" s="93"/>
      <c r="GS55" s="93"/>
      <c r="GT55" s="93"/>
      <c r="GU55" s="93"/>
      <c r="GV55" s="93"/>
      <c r="GW55" s="93"/>
      <c r="GX55" s="93"/>
      <c r="GY55" s="93"/>
      <c r="GZ55" s="93"/>
      <c r="HA55" s="93"/>
      <c r="HB55" s="93"/>
      <c r="HC55" s="93"/>
      <c r="HD55" s="93"/>
      <c r="HE55" s="93"/>
      <c r="HF55" s="93"/>
      <c r="HG55" s="93"/>
      <c r="HH55" s="93"/>
      <c r="HI55" s="93"/>
      <c r="HJ55" s="93"/>
      <c r="HK55" s="93"/>
      <c r="HL55" s="93"/>
      <c r="HM55" s="93"/>
      <c r="HN55" s="93"/>
      <c r="HO55" s="93"/>
      <c r="HP55" s="93"/>
      <c r="HQ55" s="93"/>
      <c r="HR55" s="93"/>
      <c r="HS55" s="93"/>
      <c r="HT55" s="93"/>
      <c r="HU55" s="93"/>
      <c r="HV55" s="93"/>
      <c r="HW55" s="93"/>
      <c r="HX55" s="93"/>
      <c r="HY55" s="93"/>
      <c r="HZ55" s="93"/>
      <c r="IA55" s="93"/>
      <c r="IB55" s="93"/>
      <c r="IC55" s="93"/>
      <c r="ID55" s="93"/>
      <c r="IE55" s="93"/>
      <c r="IF55" s="93"/>
      <c r="IG55" s="93"/>
      <c r="IH55" s="93"/>
      <c r="II55" s="93"/>
      <c r="IJ55" s="93"/>
      <c r="IK55" s="93"/>
      <c r="IL55" s="93"/>
      <c r="IM55" s="93"/>
      <c r="IN55" s="93"/>
      <c r="IO55" s="93"/>
      <c r="IP55" s="93"/>
      <c r="IQ55" s="93"/>
    </row>
    <row r="56" ht="17.25" spans="1:251">
      <c r="A56" s="24">
        <v>52</v>
      </c>
      <c r="B56" s="28">
        <v>2018011777</v>
      </c>
      <c r="C56" s="23" t="s">
        <v>540</v>
      </c>
      <c r="D56" s="24" t="s">
        <v>1185</v>
      </c>
      <c r="E56" s="24">
        <v>2018</v>
      </c>
      <c r="F56" s="23" t="s">
        <v>541</v>
      </c>
      <c r="G56" s="25">
        <v>1</v>
      </c>
      <c r="H56" s="25">
        <v>31</v>
      </c>
      <c r="I56" s="88">
        <f t="shared" si="2"/>
        <v>0.032258064516129</v>
      </c>
      <c r="J56" s="25">
        <v>2</v>
      </c>
      <c r="K56" s="25">
        <v>93</v>
      </c>
      <c r="L56" s="88">
        <f t="shared" si="3"/>
        <v>0.021505376344086</v>
      </c>
      <c r="M56" s="87" t="s">
        <v>1236</v>
      </c>
      <c r="N56" s="48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3"/>
      <c r="BB56" s="93"/>
      <c r="BC56" s="93"/>
      <c r="BD56" s="93"/>
      <c r="BE56" s="93"/>
      <c r="BF56" s="93"/>
      <c r="BG56" s="93"/>
      <c r="BH56" s="93"/>
      <c r="BI56" s="93"/>
      <c r="BJ56" s="93"/>
      <c r="BK56" s="93"/>
      <c r="BL56" s="93"/>
      <c r="BM56" s="93"/>
      <c r="BN56" s="93"/>
      <c r="BO56" s="93"/>
      <c r="BP56" s="93"/>
      <c r="BQ56" s="93"/>
      <c r="BR56" s="93"/>
      <c r="BS56" s="93"/>
      <c r="BT56" s="93"/>
      <c r="BU56" s="93"/>
      <c r="BV56" s="93"/>
      <c r="BW56" s="93"/>
      <c r="BX56" s="93"/>
      <c r="BY56" s="93"/>
      <c r="BZ56" s="93"/>
      <c r="CA56" s="93"/>
      <c r="CB56" s="93"/>
      <c r="CC56" s="93"/>
      <c r="CD56" s="93"/>
      <c r="CE56" s="93"/>
      <c r="CF56" s="93"/>
      <c r="CG56" s="93"/>
      <c r="CH56" s="93"/>
      <c r="CI56" s="93"/>
      <c r="CJ56" s="93"/>
      <c r="CK56" s="93"/>
      <c r="CL56" s="93"/>
      <c r="CM56" s="93"/>
      <c r="CN56" s="93"/>
      <c r="CO56" s="93"/>
      <c r="CP56" s="93"/>
      <c r="CQ56" s="93"/>
      <c r="CR56" s="93"/>
      <c r="CS56" s="93"/>
      <c r="CT56" s="93"/>
      <c r="CU56" s="93"/>
      <c r="CV56" s="93"/>
      <c r="CW56" s="93"/>
      <c r="CX56" s="93"/>
      <c r="CY56" s="93"/>
      <c r="CZ56" s="93"/>
      <c r="DA56" s="93"/>
      <c r="DB56" s="93"/>
      <c r="DC56" s="93"/>
      <c r="DD56" s="93"/>
      <c r="DE56" s="93"/>
      <c r="DF56" s="93"/>
      <c r="DG56" s="93"/>
      <c r="DH56" s="93"/>
      <c r="DI56" s="93"/>
      <c r="DJ56" s="93"/>
      <c r="DK56" s="93"/>
      <c r="DL56" s="93"/>
      <c r="DM56" s="93"/>
      <c r="DN56" s="93"/>
      <c r="DO56" s="93"/>
      <c r="DP56" s="93"/>
      <c r="DQ56" s="93"/>
      <c r="DR56" s="93"/>
      <c r="DS56" s="93"/>
      <c r="DT56" s="93"/>
      <c r="DU56" s="93"/>
      <c r="DV56" s="93"/>
      <c r="DW56" s="93"/>
      <c r="DX56" s="93"/>
      <c r="DY56" s="93"/>
      <c r="DZ56" s="93"/>
      <c r="EA56" s="93"/>
      <c r="EB56" s="93"/>
      <c r="EC56" s="93"/>
      <c r="ED56" s="93"/>
      <c r="EE56" s="93"/>
      <c r="EF56" s="93"/>
      <c r="EG56" s="93"/>
      <c r="EH56" s="93"/>
      <c r="EI56" s="93"/>
      <c r="EJ56" s="93"/>
      <c r="EK56" s="93"/>
      <c r="EL56" s="93"/>
      <c r="EM56" s="93"/>
      <c r="EN56" s="93"/>
      <c r="EO56" s="93"/>
      <c r="EP56" s="93"/>
      <c r="EQ56" s="93"/>
      <c r="ER56" s="93"/>
      <c r="ES56" s="93"/>
      <c r="ET56" s="93"/>
      <c r="EU56" s="93"/>
      <c r="EV56" s="93"/>
      <c r="EW56" s="93"/>
      <c r="EX56" s="93"/>
      <c r="EY56" s="93"/>
      <c r="EZ56" s="93"/>
      <c r="FA56" s="93"/>
      <c r="FB56" s="93"/>
      <c r="FC56" s="93"/>
      <c r="FD56" s="93"/>
      <c r="FE56" s="93"/>
      <c r="FF56" s="93"/>
      <c r="FG56" s="93"/>
      <c r="FH56" s="93"/>
      <c r="FI56" s="93"/>
      <c r="FJ56" s="93"/>
      <c r="FK56" s="93"/>
      <c r="FL56" s="93"/>
      <c r="FM56" s="93"/>
      <c r="FN56" s="93"/>
      <c r="FO56" s="93"/>
      <c r="FP56" s="93"/>
      <c r="FQ56" s="93"/>
      <c r="FR56" s="93"/>
      <c r="FS56" s="93"/>
      <c r="FT56" s="93"/>
      <c r="FU56" s="93"/>
      <c r="FV56" s="93"/>
      <c r="FW56" s="93"/>
      <c r="FX56" s="93"/>
      <c r="FY56" s="93"/>
      <c r="FZ56" s="93"/>
      <c r="GA56" s="93"/>
      <c r="GB56" s="93"/>
      <c r="GC56" s="93"/>
      <c r="GD56" s="93"/>
      <c r="GE56" s="93"/>
      <c r="GF56" s="93"/>
      <c r="GG56" s="93"/>
      <c r="GH56" s="93"/>
      <c r="GI56" s="93"/>
      <c r="GJ56" s="93"/>
      <c r="GK56" s="93"/>
      <c r="GL56" s="93"/>
      <c r="GM56" s="93"/>
      <c r="GN56" s="93"/>
      <c r="GO56" s="93"/>
      <c r="GP56" s="93"/>
      <c r="GQ56" s="93"/>
      <c r="GR56" s="93"/>
      <c r="GS56" s="93"/>
      <c r="GT56" s="93"/>
      <c r="GU56" s="93"/>
      <c r="GV56" s="93"/>
      <c r="GW56" s="93"/>
      <c r="GX56" s="93"/>
      <c r="GY56" s="93"/>
      <c r="GZ56" s="93"/>
      <c r="HA56" s="93"/>
      <c r="HB56" s="93"/>
      <c r="HC56" s="93"/>
      <c r="HD56" s="93"/>
      <c r="HE56" s="93"/>
      <c r="HF56" s="93"/>
      <c r="HG56" s="93"/>
      <c r="HH56" s="93"/>
      <c r="HI56" s="93"/>
      <c r="HJ56" s="93"/>
      <c r="HK56" s="93"/>
      <c r="HL56" s="93"/>
      <c r="HM56" s="93"/>
      <c r="HN56" s="93"/>
      <c r="HO56" s="93"/>
      <c r="HP56" s="93"/>
      <c r="HQ56" s="93"/>
      <c r="HR56" s="93"/>
      <c r="HS56" s="93"/>
      <c r="HT56" s="93"/>
      <c r="HU56" s="93"/>
      <c r="HV56" s="93"/>
      <c r="HW56" s="93"/>
      <c r="HX56" s="93"/>
      <c r="HY56" s="93"/>
      <c r="HZ56" s="93"/>
      <c r="IA56" s="93"/>
      <c r="IB56" s="93"/>
      <c r="IC56" s="93"/>
      <c r="ID56" s="93"/>
      <c r="IE56" s="93"/>
      <c r="IF56" s="93"/>
      <c r="IG56" s="93"/>
      <c r="IH56" s="93"/>
      <c r="II56" s="93"/>
      <c r="IJ56" s="93"/>
      <c r="IK56" s="93"/>
      <c r="IL56" s="93"/>
      <c r="IM56" s="93"/>
      <c r="IN56" s="93"/>
      <c r="IO56" s="93"/>
      <c r="IP56" s="93"/>
      <c r="IQ56" s="93"/>
    </row>
    <row r="57" ht="17.25" spans="1:251">
      <c r="A57" s="24">
        <v>53</v>
      </c>
      <c r="B57" s="28">
        <v>2018011786</v>
      </c>
      <c r="C57" s="23" t="s">
        <v>550</v>
      </c>
      <c r="D57" s="28" t="s">
        <v>1183</v>
      </c>
      <c r="E57" s="24">
        <v>2018</v>
      </c>
      <c r="F57" s="23" t="s">
        <v>541</v>
      </c>
      <c r="G57" s="25">
        <v>2</v>
      </c>
      <c r="H57" s="25">
        <v>31</v>
      </c>
      <c r="I57" s="88">
        <f t="shared" ref="I57:I80" si="4">G57/H57</f>
        <v>0.0645161290322581</v>
      </c>
      <c r="J57" s="25">
        <v>10</v>
      </c>
      <c r="K57" s="25">
        <v>93</v>
      </c>
      <c r="L57" s="88">
        <f t="shared" ref="L57:L80" si="5">J57/K57</f>
        <v>0.10752688172043</v>
      </c>
      <c r="M57" s="87" t="s">
        <v>1237</v>
      </c>
      <c r="N57" s="48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  <c r="AS57" s="93"/>
      <c r="AT57" s="93"/>
      <c r="AU57" s="93"/>
      <c r="AV57" s="93"/>
      <c r="AW57" s="93"/>
      <c r="AX57" s="93"/>
      <c r="AY57" s="93"/>
      <c r="AZ57" s="93"/>
      <c r="BA57" s="93"/>
      <c r="BB57" s="93"/>
      <c r="BC57" s="93"/>
      <c r="BD57" s="93"/>
      <c r="BE57" s="93"/>
      <c r="BF57" s="93"/>
      <c r="BG57" s="93"/>
      <c r="BH57" s="93"/>
      <c r="BI57" s="93"/>
      <c r="BJ57" s="93"/>
      <c r="BK57" s="93"/>
      <c r="BL57" s="93"/>
      <c r="BM57" s="93"/>
      <c r="BN57" s="93"/>
      <c r="BO57" s="93"/>
      <c r="BP57" s="93"/>
      <c r="BQ57" s="93"/>
      <c r="BR57" s="93"/>
      <c r="BS57" s="93"/>
      <c r="BT57" s="93"/>
      <c r="BU57" s="93"/>
      <c r="BV57" s="93"/>
      <c r="BW57" s="93"/>
      <c r="BX57" s="93"/>
      <c r="BY57" s="93"/>
      <c r="BZ57" s="93"/>
      <c r="CA57" s="93"/>
      <c r="CB57" s="93"/>
      <c r="CC57" s="93"/>
      <c r="CD57" s="93"/>
      <c r="CE57" s="93"/>
      <c r="CF57" s="93"/>
      <c r="CG57" s="93"/>
      <c r="CH57" s="93"/>
      <c r="CI57" s="93"/>
      <c r="CJ57" s="93"/>
      <c r="CK57" s="93"/>
      <c r="CL57" s="93"/>
      <c r="CM57" s="93"/>
      <c r="CN57" s="93"/>
      <c r="CO57" s="93"/>
      <c r="CP57" s="93"/>
      <c r="CQ57" s="93"/>
      <c r="CR57" s="93"/>
      <c r="CS57" s="93"/>
      <c r="CT57" s="93"/>
      <c r="CU57" s="93"/>
      <c r="CV57" s="93"/>
      <c r="CW57" s="93"/>
      <c r="CX57" s="93"/>
      <c r="CY57" s="93"/>
      <c r="CZ57" s="93"/>
      <c r="DA57" s="93"/>
      <c r="DB57" s="93"/>
      <c r="DC57" s="93"/>
      <c r="DD57" s="93"/>
      <c r="DE57" s="93"/>
      <c r="DF57" s="93"/>
      <c r="DG57" s="93"/>
      <c r="DH57" s="93"/>
      <c r="DI57" s="93"/>
      <c r="DJ57" s="93"/>
      <c r="DK57" s="93"/>
      <c r="DL57" s="93"/>
      <c r="DM57" s="93"/>
      <c r="DN57" s="93"/>
      <c r="DO57" s="93"/>
      <c r="DP57" s="93"/>
      <c r="DQ57" s="93"/>
      <c r="DR57" s="93"/>
      <c r="DS57" s="93"/>
      <c r="DT57" s="93"/>
      <c r="DU57" s="93"/>
      <c r="DV57" s="93"/>
      <c r="DW57" s="93"/>
      <c r="DX57" s="93"/>
      <c r="DY57" s="93"/>
      <c r="DZ57" s="93"/>
      <c r="EA57" s="93"/>
      <c r="EB57" s="93"/>
      <c r="EC57" s="93"/>
      <c r="ED57" s="93"/>
      <c r="EE57" s="93"/>
      <c r="EF57" s="93"/>
      <c r="EG57" s="93"/>
      <c r="EH57" s="93"/>
      <c r="EI57" s="93"/>
      <c r="EJ57" s="93"/>
      <c r="EK57" s="93"/>
      <c r="EL57" s="93"/>
      <c r="EM57" s="93"/>
      <c r="EN57" s="93"/>
      <c r="EO57" s="93"/>
      <c r="EP57" s="93"/>
      <c r="EQ57" s="93"/>
      <c r="ER57" s="93"/>
      <c r="ES57" s="93"/>
      <c r="ET57" s="93"/>
      <c r="EU57" s="93"/>
      <c r="EV57" s="93"/>
      <c r="EW57" s="93"/>
      <c r="EX57" s="93"/>
      <c r="EY57" s="93"/>
      <c r="EZ57" s="93"/>
      <c r="FA57" s="93"/>
      <c r="FB57" s="93"/>
      <c r="FC57" s="93"/>
      <c r="FD57" s="93"/>
      <c r="FE57" s="93"/>
      <c r="FF57" s="93"/>
      <c r="FG57" s="93"/>
      <c r="FH57" s="93"/>
      <c r="FI57" s="93"/>
      <c r="FJ57" s="93"/>
      <c r="FK57" s="93"/>
      <c r="FL57" s="93"/>
      <c r="FM57" s="93"/>
      <c r="FN57" s="93"/>
      <c r="FO57" s="93"/>
      <c r="FP57" s="93"/>
      <c r="FQ57" s="93"/>
      <c r="FR57" s="93"/>
      <c r="FS57" s="93"/>
      <c r="FT57" s="93"/>
      <c r="FU57" s="93"/>
      <c r="FV57" s="93"/>
      <c r="FW57" s="93"/>
      <c r="FX57" s="93"/>
      <c r="FY57" s="93"/>
      <c r="FZ57" s="93"/>
      <c r="GA57" s="93"/>
      <c r="GB57" s="93"/>
      <c r="GC57" s="93"/>
      <c r="GD57" s="93"/>
      <c r="GE57" s="93"/>
      <c r="GF57" s="93"/>
      <c r="GG57" s="93"/>
      <c r="GH57" s="93"/>
      <c r="GI57" s="93"/>
      <c r="GJ57" s="93"/>
      <c r="GK57" s="93"/>
      <c r="GL57" s="93"/>
      <c r="GM57" s="93"/>
      <c r="GN57" s="93"/>
      <c r="GO57" s="93"/>
      <c r="GP57" s="93"/>
      <c r="GQ57" s="93"/>
      <c r="GR57" s="93"/>
      <c r="GS57" s="93"/>
      <c r="GT57" s="93"/>
      <c r="GU57" s="93"/>
      <c r="GV57" s="93"/>
      <c r="GW57" s="93"/>
      <c r="GX57" s="93"/>
      <c r="GY57" s="93"/>
      <c r="GZ57" s="93"/>
      <c r="HA57" s="93"/>
      <c r="HB57" s="93"/>
      <c r="HC57" s="93"/>
      <c r="HD57" s="93"/>
      <c r="HE57" s="93"/>
      <c r="HF57" s="93"/>
      <c r="HG57" s="93"/>
      <c r="HH57" s="93"/>
      <c r="HI57" s="93"/>
      <c r="HJ57" s="93"/>
      <c r="HK57" s="93"/>
      <c r="HL57" s="93"/>
      <c r="HM57" s="93"/>
      <c r="HN57" s="93"/>
      <c r="HO57" s="93"/>
      <c r="HP57" s="93"/>
      <c r="HQ57" s="93"/>
      <c r="HR57" s="93"/>
      <c r="HS57" s="93"/>
      <c r="HT57" s="93"/>
      <c r="HU57" s="93"/>
      <c r="HV57" s="93"/>
      <c r="HW57" s="93"/>
      <c r="HX57" s="93"/>
      <c r="HY57" s="93"/>
      <c r="HZ57" s="93"/>
      <c r="IA57" s="93"/>
      <c r="IB57" s="93"/>
      <c r="IC57" s="93"/>
      <c r="ID57" s="93"/>
      <c r="IE57" s="93"/>
      <c r="IF57" s="93"/>
      <c r="IG57" s="93"/>
      <c r="IH57" s="93"/>
      <c r="II57" s="93"/>
      <c r="IJ57" s="93"/>
      <c r="IK57" s="93"/>
      <c r="IL57" s="93"/>
      <c r="IM57" s="93"/>
      <c r="IN57" s="93"/>
      <c r="IO57" s="93"/>
      <c r="IP57" s="93"/>
      <c r="IQ57" s="93"/>
    </row>
    <row r="58" ht="17.25" spans="1:251">
      <c r="A58" s="24">
        <v>54</v>
      </c>
      <c r="B58" s="76">
        <v>2019011611</v>
      </c>
      <c r="C58" s="77" t="s">
        <v>848</v>
      </c>
      <c r="D58" s="76" t="s">
        <v>1183</v>
      </c>
      <c r="E58" s="76">
        <v>2019</v>
      </c>
      <c r="F58" s="78" t="s">
        <v>849</v>
      </c>
      <c r="G58" s="27">
        <v>1</v>
      </c>
      <c r="H58" s="27">
        <v>28</v>
      </c>
      <c r="I58" s="88">
        <f t="shared" si="4"/>
        <v>0.0357142857142857</v>
      </c>
      <c r="J58" s="27">
        <v>1</v>
      </c>
      <c r="K58" s="27">
        <v>28</v>
      </c>
      <c r="L58" s="88">
        <f t="shared" si="5"/>
        <v>0.0357142857142857</v>
      </c>
      <c r="M58" s="89" t="s">
        <v>1238</v>
      </c>
      <c r="N58" s="48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/>
      <c r="AS58" s="93"/>
      <c r="AT58" s="93"/>
      <c r="AU58" s="93"/>
      <c r="AV58" s="93"/>
      <c r="AW58" s="93"/>
      <c r="AX58" s="93"/>
      <c r="AY58" s="93"/>
      <c r="AZ58" s="93"/>
      <c r="BA58" s="93"/>
      <c r="BB58" s="93"/>
      <c r="BC58" s="93"/>
      <c r="BD58" s="93"/>
      <c r="BE58" s="93"/>
      <c r="BF58" s="93"/>
      <c r="BG58" s="93"/>
      <c r="BH58" s="93"/>
      <c r="BI58" s="93"/>
      <c r="BJ58" s="93"/>
      <c r="BK58" s="93"/>
      <c r="BL58" s="93"/>
      <c r="BM58" s="93"/>
      <c r="BN58" s="93"/>
      <c r="BO58" s="93"/>
      <c r="BP58" s="93"/>
      <c r="BQ58" s="93"/>
      <c r="BR58" s="93"/>
      <c r="BS58" s="93"/>
      <c r="BT58" s="93"/>
      <c r="BU58" s="93"/>
      <c r="BV58" s="93"/>
      <c r="BW58" s="93"/>
      <c r="BX58" s="93"/>
      <c r="BY58" s="93"/>
      <c r="BZ58" s="93"/>
      <c r="CA58" s="93"/>
      <c r="CB58" s="93"/>
      <c r="CC58" s="93"/>
      <c r="CD58" s="93"/>
      <c r="CE58" s="93"/>
      <c r="CF58" s="93"/>
      <c r="CG58" s="93"/>
      <c r="CH58" s="93"/>
      <c r="CI58" s="93"/>
      <c r="CJ58" s="93"/>
      <c r="CK58" s="93"/>
      <c r="CL58" s="93"/>
      <c r="CM58" s="93"/>
      <c r="CN58" s="93"/>
      <c r="CO58" s="93"/>
      <c r="CP58" s="93"/>
      <c r="CQ58" s="93"/>
      <c r="CR58" s="93"/>
      <c r="CS58" s="93"/>
      <c r="CT58" s="93"/>
      <c r="CU58" s="93"/>
      <c r="CV58" s="93"/>
      <c r="CW58" s="93"/>
      <c r="CX58" s="93"/>
      <c r="CY58" s="93"/>
      <c r="CZ58" s="93"/>
      <c r="DA58" s="93"/>
      <c r="DB58" s="93"/>
      <c r="DC58" s="93"/>
      <c r="DD58" s="93"/>
      <c r="DE58" s="93"/>
      <c r="DF58" s="93"/>
      <c r="DG58" s="93"/>
      <c r="DH58" s="93"/>
      <c r="DI58" s="93"/>
      <c r="DJ58" s="93"/>
      <c r="DK58" s="93"/>
      <c r="DL58" s="93"/>
      <c r="DM58" s="93"/>
      <c r="DN58" s="93"/>
      <c r="DO58" s="93"/>
      <c r="DP58" s="93"/>
      <c r="DQ58" s="93"/>
      <c r="DR58" s="93"/>
      <c r="DS58" s="93"/>
      <c r="DT58" s="93"/>
      <c r="DU58" s="93"/>
      <c r="DV58" s="93"/>
      <c r="DW58" s="93"/>
      <c r="DX58" s="93"/>
      <c r="DY58" s="93"/>
      <c r="DZ58" s="93"/>
      <c r="EA58" s="93"/>
      <c r="EB58" s="93"/>
      <c r="EC58" s="93"/>
      <c r="ED58" s="93"/>
      <c r="EE58" s="93"/>
      <c r="EF58" s="93"/>
      <c r="EG58" s="93"/>
      <c r="EH58" s="93"/>
      <c r="EI58" s="93"/>
      <c r="EJ58" s="93"/>
      <c r="EK58" s="93"/>
      <c r="EL58" s="93"/>
      <c r="EM58" s="93"/>
      <c r="EN58" s="93"/>
      <c r="EO58" s="93"/>
      <c r="EP58" s="93"/>
      <c r="EQ58" s="93"/>
      <c r="ER58" s="93"/>
      <c r="ES58" s="93"/>
      <c r="ET58" s="93"/>
      <c r="EU58" s="93"/>
      <c r="EV58" s="93"/>
      <c r="EW58" s="93"/>
      <c r="EX58" s="93"/>
      <c r="EY58" s="93"/>
      <c r="EZ58" s="93"/>
      <c r="FA58" s="93"/>
      <c r="FB58" s="93"/>
      <c r="FC58" s="93"/>
      <c r="FD58" s="93"/>
      <c r="FE58" s="93"/>
      <c r="FF58" s="93"/>
      <c r="FG58" s="93"/>
      <c r="FH58" s="93"/>
      <c r="FI58" s="93"/>
      <c r="FJ58" s="93"/>
      <c r="FK58" s="93"/>
      <c r="FL58" s="93"/>
      <c r="FM58" s="93"/>
      <c r="FN58" s="93"/>
      <c r="FO58" s="93"/>
      <c r="FP58" s="93"/>
      <c r="FQ58" s="93"/>
      <c r="FR58" s="93"/>
      <c r="FS58" s="93"/>
      <c r="FT58" s="93"/>
      <c r="FU58" s="93"/>
      <c r="FV58" s="93"/>
      <c r="FW58" s="93"/>
      <c r="FX58" s="93"/>
      <c r="FY58" s="93"/>
      <c r="FZ58" s="93"/>
      <c r="GA58" s="93"/>
      <c r="GB58" s="93"/>
      <c r="GC58" s="93"/>
      <c r="GD58" s="93"/>
      <c r="GE58" s="93"/>
      <c r="GF58" s="93"/>
      <c r="GG58" s="93"/>
      <c r="GH58" s="93"/>
      <c r="GI58" s="93"/>
      <c r="GJ58" s="93"/>
      <c r="GK58" s="93"/>
      <c r="GL58" s="93"/>
      <c r="GM58" s="93"/>
      <c r="GN58" s="93"/>
      <c r="GO58" s="93"/>
      <c r="GP58" s="93"/>
      <c r="GQ58" s="93"/>
      <c r="GR58" s="93"/>
      <c r="GS58" s="93"/>
      <c r="GT58" s="93"/>
      <c r="GU58" s="93"/>
      <c r="GV58" s="93"/>
      <c r="GW58" s="93"/>
      <c r="GX58" s="93"/>
      <c r="GY58" s="93"/>
      <c r="GZ58" s="93"/>
      <c r="HA58" s="93"/>
      <c r="HB58" s="93"/>
      <c r="HC58" s="93"/>
      <c r="HD58" s="93"/>
      <c r="HE58" s="93"/>
      <c r="HF58" s="93"/>
      <c r="HG58" s="93"/>
      <c r="HH58" s="93"/>
      <c r="HI58" s="93"/>
      <c r="HJ58" s="93"/>
      <c r="HK58" s="93"/>
      <c r="HL58" s="93"/>
      <c r="HM58" s="93"/>
      <c r="HN58" s="93"/>
      <c r="HO58" s="93"/>
      <c r="HP58" s="93"/>
      <c r="HQ58" s="93"/>
      <c r="HR58" s="93"/>
      <c r="HS58" s="93"/>
      <c r="HT58" s="93"/>
      <c r="HU58" s="93"/>
      <c r="HV58" s="93"/>
      <c r="HW58" s="93"/>
      <c r="HX58" s="93"/>
      <c r="HY58" s="93"/>
      <c r="HZ58" s="93"/>
      <c r="IA58" s="93"/>
      <c r="IB58" s="93"/>
      <c r="IC58" s="93"/>
      <c r="ID58" s="93"/>
      <c r="IE58" s="93"/>
      <c r="IF58" s="93"/>
      <c r="IG58" s="93"/>
      <c r="IH58" s="93"/>
      <c r="II58" s="93"/>
      <c r="IJ58" s="93"/>
      <c r="IK58" s="93"/>
      <c r="IL58" s="93"/>
      <c r="IM58" s="93"/>
      <c r="IN58" s="93"/>
      <c r="IO58" s="93"/>
      <c r="IP58" s="93"/>
      <c r="IQ58" s="93"/>
    </row>
    <row r="59" ht="17.25" spans="1:251">
      <c r="A59" s="24">
        <v>55</v>
      </c>
      <c r="B59" s="28">
        <v>2019011613</v>
      </c>
      <c r="C59" s="79" t="s">
        <v>850</v>
      </c>
      <c r="D59" s="28" t="s">
        <v>1183</v>
      </c>
      <c r="E59" s="28">
        <v>2019</v>
      </c>
      <c r="F59" s="80" t="s">
        <v>849</v>
      </c>
      <c r="G59" s="27">
        <v>2</v>
      </c>
      <c r="H59" s="27">
        <v>28</v>
      </c>
      <c r="I59" s="88">
        <f t="shared" si="4"/>
        <v>0.0714285714285714</v>
      </c>
      <c r="J59" s="27">
        <v>2</v>
      </c>
      <c r="K59" s="27">
        <v>28</v>
      </c>
      <c r="L59" s="88">
        <f t="shared" si="5"/>
        <v>0.0714285714285714</v>
      </c>
      <c r="M59" s="90" t="s">
        <v>1239</v>
      </c>
      <c r="N59" s="48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93"/>
      <c r="AC59" s="93"/>
      <c r="AD59" s="93"/>
      <c r="AE59" s="93"/>
      <c r="AF59" s="93"/>
      <c r="AG59" s="93"/>
      <c r="AH59" s="93"/>
      <c r="AI59" s="93"/>
      <c r="AJ59" s="93"/>
      <c r="AK59" s="93"/>
      <c r="AL59" s="93"/>
      <c r="AM59" s="93"/>
      <c r="AN59" s="93"/>
      <c r="AO59" s="93"/>
      <c r="AP59" s="93"/>
      <c r="AQ59" s="93"/>
      <c r="AR59" s="93"/>
      <c r="AS59" s="93"/>
      <c r="AT59" s="93"/>
      <c r="AU59" s="93"/>
      <c r="AV59" s="93"/>
      <c r="AW59" s="93"/>
      <c r="AX59" s="93"/>
      <c r="AY59" s="93"/>
      <c r="AZ59" s="93"/>
      <c r="BA59" s="93"/>
      <c r="BB59" s="93"/>
      <c r="BC59" s="93"/>
      <c r="BD59" s="93"/>
      <c r="BE59" s="93"/>
      <c r="BF59" s="93"/>
      <c r="BG59" s="93"/>
      <c r="BH59" s="93"/>
      <c r="BI59" s="93"/>
      <c r="BJ59" s="93"/>
      <c r="BK59" s="93"/>
      <c r="BL59" s="93"/>
      <c r="BM59" s="93"/>
      <c r="BN59" s="93"/>
      <c r="BO59" s="93"/>
      <c r="BP59" s="93"/>
      <c r="BQ59" s="93"/>
      <c r="BR59" s="93"/>
      <c r="BS59" s="93"/>
      <c r="BT59" s="93"/>
      <c r="BU59" s="93"/>
      <c r="BV59" s="93"/>
      <c r="BW59" s="93"/>
      <c r="BX59" s="93"/>
      <c r="BY59" s="93"/>
      <c r="BZ59" s="93"/>
      <c r="CA59" s="93"/>
      <c r="CB59" s="93"/>
      <c r="CC59" s="93"/>
      <c r="CD59" s="93"/>
      <c r="CE59" s="93"/>
      <c r="CF59" s="93"/>
      <c r="CG59" s="93"/>
      <c r="CH59" s="93"/>
      <c r="CI59" s="93"/>
      <c r="CJ59" s="93"/>
      <c r="CK59" s="93"/>
      <c r="CL59" s="93"/>
      <c r="CM59" s="93"/>
      <c r="CN59" s="93"/>
      <c r="CO59" s="93"/>
      <c r="CP59" s="93"/>
      <c r="CQ59" s="93"/>
      <c r="CR59" s="93"/>
      <c r="CS59" s="93"/>
      <c r="CT59" s="93"/>
      <c r="CU59" s="93"/>
      <c r="CV59" s="93"/>
      <c r="CW59" s="93"/>
      <c r="CX59" s="93"/>
      <c r="CY59" s="93"/>
      <c r="CZ59" s="93"/>
      <c r="DA59" s="93"/>
      <c r="DB59" s="93"/>
      <c r="DC59" s="93"/>
      <c r="DD59" s="93"/>
      <c r="DE59" s="93"/>
      <c r="DF59" s="93"/>
      <c r="DG59" s="93"/>
      <c r="DH59" s="93"/>
      <c r="DI59" s="93"/>
      <c r="DJ59" s="93"/>
      <c r="DK59" s="93"/>
      <c r="DL59" s="93"/>
      <c r="DM59" s="93"/>
      <c r="DN59" s="93"/>
      <c r="DO59" s="93"/>
      <c r="DP59" s="93"/>
      <c r="DQ59" s="93"/>
      <c r="DR59" s="93"/>
      <c r="DS59" s="93"/>
      <c r="DT59" s="93"/>
      <c r="DU59" s="93"/>
      <c r="DV59" s="93"/>
      <c r="DW59" s="93"/>
      <c r="DX59" s="93"/>
      <c r="DY59" s="93"/>
      <c r="DZ59" s="93"/>
      <c r="EA59" s="93"/>
      <c r="EB59" s="93"/>
      <c r="EC59" s="93"/>
      <c r="ED59" s="93"/>
      <c r="EE59" s="93"/>
      <c r="EF59" s="93"/>
      <c r="EG59" s="93"/>
      <c r="EH59" s="93"/>
      <c r="EI59" s="93"/>
      <c r="EJ59" s="93"/>
      <c r="EK59" s="93"/>
      <c r="EL59" s="93"/>
      <c r="EM59" s="93"/>
      <c r="EN59" s="93"/>
      <c r="EO59" s="93"/>
      <c r="EP59" s="93"/>
      <c r="EQ59" s="93"/>
      <c r="ER59" s="93"/>
      <c r="ES59" s="93"/>
      <c r="ET59" s="93"/>
      <c r="EU59" s="93"/>
      <c r="EV59" s="93"/>
      <c r="EW59" s="93"/>
      <c r="EX59" s="93"/>
      <c r="EY59" s="93"/>
      <c r="EZ59" s="93"/>
      <c r="FA59" s="93"/>
      <c r="FB59" s="93"/>
      <c r="FC59" s="93"/>
      <c r="FD59" s="93"/>
      <c r="FE59" s="93"/>
      <c r="FF59" s="93"/>
      <c r="FG59" s="93"/>
      <c r="FH59" s="93"/>
      <c r="FI59" s="93"/>
      <c r="FJ59" s="93"/>
      <c r="FK59" s="93"/>
      <c r="FL59" s="93"/>
      <c r="FM59" s="93"/>
      <c r="FN59" s="93"/>
      <c r="FO59" s="93"/>
      <c r="FP59" s="93"/>
      <c r="FQ59" s="93"/>
      <c r="FR59" s="93"/>
      <c r="FS59" s="93"/>
      <c r="FT59" s="93"/>
      <c r="FU59" s="93"/>
      <c r="FV59" s="93"/>
      <c r="FW59" s="93"/>
      <c r="FX59" s="93"/>
      <c r="FY59" s="93"/>
      <c r="FZ59" s="93"/>
      <c r="GA59" s="93"/>
      <c r="GB59" s="93"/>
      <c r="GC59" s="93"/>
      <c r="GD59" s="93"/>
      <c r="GE59" s="93"/>
      <c r="GF59" s="93"/>
      <c r="GG59" s="93"/>
      <c r="GH59" s="93"/>
      <c r="GI59" s="93"/>
      <c r="GJ59" s="93"/>
      <c r="GK59" s="93"/>
      <c r="GL59" s="93"/>
      <c r="GM59" s="93"/>
      <c r="GN59" s="93"/>
      <c r="GO59" s="93"/>
      <c r="GP59" s="93"/>
      <c r="GQ59" s="93"/>
      <c r="GR59" s="93"/>
      <c r="GS59" s="93"/>
      <c r="GT59" s="93"/>
      <c r="GU59" s="93"/>
      <c r="GV59" s="93"/>
      <c r="GW59" s="93"/>
      <c r="GX59" s="93"/>
      <c r="GY59" s="93"/>
      <c r="GZ59" s="93"/>
      <c r="HA59" s="93"/>
      <c r="HB59" s="93"/>
      <c r="HC59" s="93"/>
      <c r="HD59" s="93"/>
      <c r="HE59" s="93"/>
      <c r="HF59" s="93"/>
      <c r="HG59" s="93"/>
      <c r="HH59" s="93"/>
      <c r="HI59" s="93"/>
      <c r="HJ59" s="93"/>
      <c r="HK59" s="93"/>
      <c r="HL59" s="93"/>
      <c r="HM59" s="93"/>
      <c r="HN59" s="93"/>
      <c r="HO59" s="93"/>
      <c r="HP59" s="93"/>
      <c r="HQ59" s="93"/>
      <c r="HR59" s="93"/>
      <c r="HS59" s="93"/>
      <c r="HT59" s="93"/>
      <c r="HU59" s="93"/>
      <c r="HV59" s="93"/>
      <c r="HW59" s="93"/>
      <c r="HX59" s="93"/>
      <c r="HY59" s="93"/>
      <c r="HZ59" s="93"/>
      <c r="IA59" s="93"/>
      <c r="IB59" s="93"/>
      <c r="IC59" s="93"/>
      <c r="ID59" s="93"/>
      <c r="IE59" s="93"/>
      <c r="IF59" s="93"/>
      <c r="IG59" s="93"/>
      <c r="IH59" s="93"/>
      <c r="II59" s="93"/>
      <c r="IJ59" s="93"/>
      <c r="IK59" s="93"/>
      <c r="IL59" s="93"/>
      <c r="IM59" s="93"/>
      <c r="IN59" s="93"/>
      <c r="IO59" s="93"/>
      <c r="IP59" s="93"/>
      <c r="IQ59" s="93"/>
    </row>
    <row r="60" ht="17.25" spans="1:251">
      <c r="A60" s="24">
        <v>56</v>
      </c>
      <c r="B60" s="72">
        <v>2019011631</v>
      </c>
      <c r="C60" s="81" t="s">
        <v>851</v>
      </c>
      <c r="D60" s="24" t="s">
        <v>1185</v>
      </c>
      <c r="E60" s="28">
        <v>2019</v>
      </c>
      <c r="F60" s="80" t="s">
        <v>849</v>
      </c>
      <c r="G60" s="27">
        <v>3</v>
      </c>
      <c r="H60" s="27">
        <v>28</v>
      </c>
      <c r="I60" s="88">
        <f t="shared" si="4"/>
        <v>0.107142857142857</v>
      </c>
      <c r="J60" s="27">
        <v>3</v>
      </c>
      <c r="K60" s="27">
        <v>28</v>
      </c>
      <c r="L60" s="88">
        <f t="shared" si="5"/>
        <v>0.107142857142857</v>
      </c>
      <c r="M60" s="91" t="s">
        <v>1240</v>
      </c>
      <c r="N60" s="48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93"/>
      <c r="AW60" s="93"/>
      <c r="AX60" s="93"/>
      <c r="AY60" s="93"/>
      <c r="AZ60" s="93"/>
      <c r="BA60" s="93"/>
      <c r="BB60" s="93"/>
      <c r="BC60" s="93"/>
      <c r="BD60" s="93"/>
      <c r="BE60" s="93"/>
      <c r="BF60" s="93"/>
      <c r="BG60" s="93"/>
      <c r="BH60" s="93"/>
      <c r="BI60" s="93"/>
      <c r="BJ60" s="93"/>
      <c r="BK60" s="93"/>
      <c r="BL60" s="93"/>
      <c r="BM60" s="93"/>
      <c r="BN60" s="93"/>
      <c r="BO60" s="93"/>
      <c r="BP60" s="93"/>
      <c r="BQ60" s="93"/>
      <c r="BR60" s="93"/>
      <c r="BS60" s="93"/>
      <c r="BT60" s="93"/>
      <c r="BU60" s="93"/>
      <c r="BV60" s="93"/>
      <c r="BW60" s="93"/>
      <c r="BX60" s="93"/>
      <c r="BY60" s="93"/>
      <c r="BZ60" s="93"/>
      <c r="CA60" s="93"/>
      <c r="CB60" s="93"/>
      <c r="CC60" s="93"/>
      <c r="CD60" s="93"/>
      <c r="CE60" s="93"/>
      <c r="CF60" s="93"/>
      <c r="CG60" s="93"/>
      <c r="CH60" s="93"/>
      <c r="CI60" s="93"/>
      <c r="CJ60" s="93"/>
      <c r="CK60" s="93"/>
      <c r="CL60" s="93"/>
      <c r="CM60" s="93"/>
      <c r="CN60" s="93"/>
      <c r="CO60" s="93"/>
      <c r="CP60" s="93"/>
      <c r="CQ60" s="93"/>
      <c r="CR60" s="93"/>
      <c r="CS60" s="93"/>
      <c r="CT60" s="93"/>
      <c r="CU60" s="93"/>
      <c r="CV60" s="93"/>
      <c r="CW60" s="93"/>
      <c r="CX60" s="93"/>
      <c r="CY60" s="93"/>
      <c r="CZ60" s="93"/>
      <c r="DA60" s="93"/>
      <c r="DB60" s="93"/>
      <c r="DC60" s="93"/>
      <c r="DD60" s="93"/>
      <c r="DE60" s="93"/>
      <c r="DF60" s="93"/>
      <c r="DG60" s="93"/>
      <c r="DH60" s="93"/>
      <c r="DI60" s="93"/>
      <c r="DJ60" s="93"/>
      <c r="DK60" s="93"/>
      <c r="DL60" s="93"/>
      <c r="DM60" s="93"/>
      <c r="DN60" s="93"/>
      <c r="DO60" s="93"/>
      <c r="DP60" s="93"/>
      <c r="DQ60" s="93"/>
      <c r="DR60" s="93"/>
      <c r="DS60" s="93"/>
      <c r="DT60" s="93"/>
      <c r="DU60" s="93"/>
      <c r="DV60" s="93"/>
      <c r="DW60" s="93"/>
      <c r="DX60" s="93"/>
      <c r="DY60" s="93"/>
      <c r="DZ60" s="93"/>
      <c r="EA60" s="93"/>
      <c r="EB60" s="93"/>
      <c r="EC60" s="93"/>
      <c r="ED60" s="93"/>
      <c r="EE60" s="93"/>
      <c r="EF60" s="93"/>
      <c r="EG60" s="93"/>
      <c r="EH60" s="93"/>
      <c r="EI60" s="93"/>
      <c r="EJ60" s="93"/>
      <c r="EK60" s="93"/>
      <c r="EL60" s="93"/>
      <c r="EM60" s="93"/>
      <c r="EN60" s="93"/>
      <c r="EO60" s="93"/>
      <c r="EP60" s="93"/>
      <c r="EQ60" s="93"/>
      <c r="ER60" s="93"/>
      <c r="ES60" s="93"/>
      <c r="ET60" s="93"/>
      <c r="EU60" s="93"/>
      <c r="EV60" s="93"/>
      <c r="EW60" s="93"/>
      <c r="EX60" s="93"/>
      <c r="EY60" s="93"/>
      <c r="EZ60" s="93"/>
      <c r="FA60" s="93"/>
      <c r="FB60" s="93"/>
      <c r="FC60" s="93"/>
      <c r="FD60" s="93"/>
      <c r="FE60" s="93"/>
      <c r="FF60" s="93"/>
      <c r="FG60" s="93"/>
      <c r="FH60" s="93"/>
      <c r="FI60" s="93"/>
      <c r="FJ60" s="93"/>
      <c r="FK60" s="93"/>
      <c r="FL60" s="93"/>
      <c r="FM60" s="93"/>
      <c r="FN60" s="93"/>
      <c r="FO60" s="93"/>
      <c r="FP60" s="93"/>
      <c r="FQ60" s="93"/>
      <c r="FR60" s="93"/>
      <c r="FS60" s="93"/>
      <c r="FT60" s="93"/>
      <c r="FU60" s="93"/>
      <c r="FV60" s="93"/>
      <c r="FW60" s="93"/>
      <c r="FX60" s="93"/>
      <c r="FY60" s="93"/>
      <c r="FZ60" s="93"/>
      <c r="GA60" s="93"/>
      <c r="GB60" s="93"/>
      <c r="GC60" s="93"/>
      <c r="GD60" s="93"/>
      <c r="GE60" s="93"/>
      <c r="GF60" s="93"/>
      <c r="GG60" s="93"/>
      <c r="GH60" s="93"/>
      <c r="GI60" s="93"/>
      <c r="GJ60" s="93"/>
      <c r="GK60" s="93"/>
      <c r="GL60" s="93"/>
      <c r="GM60" s="93"/>
      <c r="GN60" s="93"/>
      <c r="GO60" s="93"/>
      <c r="GP60" s="93"/>
      <c r="GQ60" s="93"/>
      <c r="GR60" s="93"/>
      <c r="GS60" s="93"/>
      <c r="GT60" s="93"/>
      <c r="GU60" s="93"/>
      <c r="GV60" s="93"/>
      <c r="GW60" s="93"/>
      <c r="GX60" s="93"/>
      <c r="GY60" s="93"/>
      <c r="GZ60" s="93"/>
      <c r="HA60" s="93"/>
      <c r="HB60" s="93"/>
      <c r="HC60" s="93"/>
      <c r="HD60" s="93"/>
      <c r="HE60" s="93"/>
      <c r="HF60" s="93"/>
      <c r="HG60" s="93"/>
      <c r="HH60" s="93"/>
      <c r="HI60" s="93"/>
      <c r="HJ60" s="93"/>
      <c r="HK60" s="93"/>
      <c r="HL60" s="93"/>
      <c r="HM60" s="93"/>
      <c r="HN60" s="93"/>
      <c r="HO60" s="93"/>
      <c r="HP60" s="93"/>
      <c r="HQ60" s="93"/>
      <c r="HR60" s="93"/>
      <c r="HS60" s="93"/>
      <c r="HT60" s="93"/>
      <c r="HU60" s="93"/>
      <c r="HV60" s="93"/>
      <c r="HW60" s="93"/>
      <c r="HX60" s="93"/>
      <c r="HY60" s="93"/>
      <c r="HZ60" s="93"/>
      <c r="IA60" s="93"/>
      <c r="IB60" s="93"/>
      <c r="IC60" s="93"/>
      <c r="ID60" s="93"/>
      <c r="IE60" s="93"/>
      <c r="IF60" s="93"/>
      <c r="IG60" s="93"/>
      <c r="IH60" s="93"/>
      <c r="II60" s="93"/>
      <c r="IJ60" s="93"/>
      <c r="IK60" s="93"/>
      <c r="IL60" s="93"/>
      <c r="IM60" s="93"/>
      <c r="IN60" s="93"/>
      <c r="IO60" s="93"/>
      <c r="IP60" s="93"/>
      <c r="IQ60" s="93"/>
    </row>
    <row r="61" ht="17.25" spans="1:251">
      <c r="A61" s="24">
        <v>57</v>
      </c>
      <c r="B61" s="28">
        <v>2019011637</v>
      </c>
      <c r="C61" s="23" t="s">
        <v>885</v>
      </c>
      <c r="D61" s="24" t="s">
        <v>1183</v>
      </c>
      <c r="E61" s="24">
        <v>2019</v>
      </c>
      <c r="F61" s="82" t="s">
        <v>886</v>
      </c>
      <c r="G61" s="27">
        <v>1</v>
      </c>
      <c r="H61" s="27">
        <v>31</v>
      </c>
      <c r="I61" s="88">
        <f t="shared" si="4"/>
        <v>0.032258064516129</v>
      </c>
      <c r="J61" s="27">
        <v>4</v>
      </c>
      <c r="K61" s="27">
        <v>117</v>
      </c>
      <c r="L61" s="88">
        <f t="shared" si="5"/>
        <v>0.0341880341880342</v>
      </c>
      <c r="M61" s="90" t="s">
        <v>1241</v>
      </c>
      <c r="N61" s="48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93"/>
      <c r="AC61" s="93"/>
      <c r="AD61" s="93"/>
      <c r="AE61" s="93"/>
      <c r="AF61" s="93"/>
      <c r="AG61" s="93"/>
      <c r="AH61" s="93"/>
      <c r="AI61" s="93"/>
      <c r="AJ61" s="93"/>
      <c r="AK61" s="93"/>
      <c r="AL61" s="93"/>
      <c r="AM61" s="93"/>
      <c r="AN61" s="93"/>
      <c r="AO61" s="93"/>
      <c r="AP61" s="93"/>
      <c r="AQ61" s="93"/>
      <c r="AR61" s="93"/>
      <c r="AS61" s="93"/>
      <c r="AT61" s="93"/>
      <c r="AU61" s="93"/>
      <c r="AV61" s="93"/>
      <c r="AW61" s="93"/>
      <c r="AX61" s="93"/>
      <c r="AY61" s="93"/>
      <c r="AZ61" s="93"/>
      <c r="BA61" s="93"/>
      <c r="BB61" s="93"/>
      <c r="BC61" s="93"/>
      <c r="BD61" s="93"/>
      <c r="BE61" s="93"/>
      <c r="BF61" s="93"/>
      <c r="BG61" s="93"/>
      <c r="BH61" s="93"/>
      <c r="BI61" s="93"/>
      <c r="BJ61" s="93"/>
      <c r="BK61" s="93"/>
      <c r="BL61" s="93"/>
      <c r="BM61" s="93"/>
      <c r="BN61" s="93"/>
      <c r="BO61" s="93"/>
      <c r="BP61" s="93"/>
      <c r="BQ61" s="93"/>
      <c r="BR61" s="93"/>
      <c r="BS61" s="93"/>
      <c r="BT61" s="93"/>
      <c r="BU61" s="93"/>
      <c r="BV61" s="93"/>
      <c r="BW61" s="93"/>
      <c r="BX61" s="93"/>
      <c r="BY61" s="93"/>
      <c r="BZ61" s="93"/>
      <c r="CA61" s="93"/>
      <c r="CB61" s="93"/>
      <c r="CC61" s="93"/>
      <c r="CD61" s="93"/>
      <c r="CE61" s="93"/>
      <c r="CF61" s="93"/>
      <c r="CG61" s="93"/>
      <c r="CH61" s="93"/>
      <c r="CI61" s="93"/>
      <c r="CJ61" s="93"/>
      <c r="CK61" s="93"/>
      <c r="CL61" s="93"/>
      <c r="CM61" s="93"/>
      <c r="CN61" s="93"/>
      <c r="CO61" s="93"/>
      <c r="CP61" s="93"/>
      <c r="CQ61" s="93"/>
      <c r="CR61" s="93"/>
      <c r="CS61" s="93"/>
      <c r="CT61" s="93"/>
      <c r="CU61" s="93"/>
      <c r="CV61" s="93"/>
      <c r="CW61" s="93"/>
      <c r="CX61" s="93"/>
      <c r="CY61" s="93"/>
      <c r="CZ61" s="93"/>
      <c r="DA61" s="93"/>
      <c r="DB61" s="93"/>
      <c r="DC61" s="93"/>
      <c r="DD61" s="93"/>
      <c r="DE61" s="93"/>
      <c r="DF61" s="93"/>
      <c r="DG61" s="93"/>
      <c r="DH61" s="93"/>
      <c r="DI61" s="93"/>
      <c r="DJ61" s="93"/>
      <c r="DK61" s="93"/>
      <c r="DL61" s="93"/>
      <c r="DM61" s="93"/>
      <c r="DN61" s="93"/>
      <c r="DO61" s="93"/>
      <c r="DP61" s="93"/>
      <c r="DQ61" s="93"/>
      <c r="DR61" s="93"/>
      <c r="DS61" s="93"/>
      <c r="DT61" s="93"/>
      <c r="DU61" s="93"/>
      <c r="DV61" s="93"/>
      <c r="DW61" s="93"/>
      <c r="DX61" s="93"/>
      <c r="DY61" s="93"/>
      <c r="DZ61" s="93"/>
      <c r="EA61" s="93"/>
      <c r="EB61" s="93"/>
      <c r="EC61" s="93"/>
      <c r="ED61" s="93"/>
      <c r="EE61" s="93"/>
      <c r="EF61" s="93"/>
      <c r="EG61" s="93"/>
      <c r="EH61" s="93"/>
      <c r="EI61" s="93"/>
      <c r="EJ61" s="93"/>
      <c r="EK61" s="93"/>
      <c r="EL61" s="93"/>
      <c r="EM61" s="93"/>
      <c r="EN61" s="93"/>
      <c r="EO61" s="93"/>
      <c r="EP61" s="93"/>
      <c r="EQ61" s="93"/>
      <c r="ER61" s="93"/>
      <c r="ES61" s="93"/>
      <c r="ET61" s="93"/>
      <c r="EU61" s="93"/>
      <c r="EV61" s="93"/>
      <c r="EW61" s="93"/>
      <c r="EX61" s="93"/>
      <c r="EY61" s="93"/>
      <c r="EZ61" s="93"/>
      <c r="FA61" s="93"/>
      <c r="FB61" s="93"/>
      <c r="FC61" s="93"/>
      <c r="FD61" s="93"/>
      <c r="FE61" s="93"/>
      <c r="FF61" s="93"/>
      <c r="FG61" s="93"/>
      <c r="FH61" s="93"/>
      <c r="FI61" s="93"/>
      <c r="FJ61" s="93"/>
      <c r="FK61" s="93"/>
      <c r="FL61" s="93"/>
      <c r="FM61" s="93"/>
      <c r="FN61" s="93"/>
      <c r="FO61" s="93"/>
      <c r="FP61" s="93"/>
      <c r="FQ61" s="93"/>
      <c r="FR61" s="93"/>
      <c r="FS61" s="93"/>
      <c r="FT61" s="93"/>
      <c r="FU61" s="93"/>
      <c r="FV61" s="93"/>
      <c r="FW61" s="93"/>
      <c r="FX61" s="93"/>
      <c r="FY61" s="93"/>
      <c r="FZ61" s="93"/>
      <c r="GA61" s="93"/>
      <c r="GB61" s="93"/>
      <c r="GC61" s="93"/>
      <c r="GD61" s="93"/>
      <c r="GE61" s="93"/>
      <c r="GF61" s="93"/>
      <c r="GG61" s="93"/>
      <c r="GH61" s="93"/>
      <c r="GI61" s="93"/>
      <c r="GJ61" s="93"/>
      <c r="GK61" s="93"/>
      <c r="GL61" s="93"/>
      <c r="GM61" s="93"/>
      <c r="GN61" s="93"/>
      <c r="GO61" s="93"/>
      <c r="GP61" s="93"/>
      <c r="GQ61" s="93"/>
      <c r="GR61" s="93"/>
      <c r="GS61" s="93"/>
      <c r="GT61" s="93"/>
      <c r="GU61" s="93"/>
      <c r="GV61" s="93"/>
      <c r="GW61" s="93"/>
      <c r="GX61" s="93"/>
      <c r="GY61" s="93"/>
      <c r="GZ61" s="93"/>
      <c r="HA61" s="93"/>
      <c r="HB61" s="93"/>
      <c r="HC61" s="93"/>
      <c r="HD61" s="93"/>
      <c r="HE61" s="93"/>
      <c r="HF61" s="93"/>
      <c r="HG61" s="93"/>
      <c r="HH61" s="93"/>
      <c r="HI61" s="93"/>
      <c r="HJ61" s="93"/>
      <c r="HK61" s="93"/>
      <c r="HL61" s="93"/>
      <c r="HM61" s="93"/>
      <c r="HN61" s="93"/>
      <c r="HO61" s="93"/>
      <c r="HP61" s="93"/>
      <c r="HQ61" s="93"/>
      <c r="HR61" s="93"/>
      <c r="HS61" s="93"/>
      <c r="HT61" s="93"/>
      <c r="HU61" s="93"/>
      <c r="HV61" s="93"/>
      <c r="HW61" s="93"/>
      <c r="HX61" s="93"/>
      <c r="HY61" s="93"/>
      <c r="HZ61" s="93"/>
      <c r="IA61" s="93"/>
      <c r="IB61" s="93"/>
      <c r="IC61" s="93"/>
      <c r="ID61" s="93"/>
      <c r="IE61" s="93"/>
      <c r="IF61" s="93"/>
      <c r="IG61" s="93"/>
      <c r="IH61" s="93"/>
      <c r="II61" s="93"/>
      <c r="IJ61" s="93"/>
      <c r="IK61" s="93"/>
      <c r="IL61" s="93"/>
      <c r="IM61" s="93"/>
      <c r="IN61" s="93"/>
      <c r="IO61" s="93"/>
      <c r="IP61" s="93"/>
      <c r="IQ61" s="93"/>
    </row>
    <row r="62" ht="17.25" spans="1:251">
      <c r="A62" s="24">
        <v>58</v>
      </c>
      <c r="B62" s="28">
        <v>2019011660</v>
      </c>
      <c r="C62" s="28" t="s">
        <v>894</v>
      </c>
      <c r="D62" s="24" t="s">
        <v>1185</v>
      </c>
      <c r="E62" s="24">
        <v>2019</v>
      </c>
      <c r="F62" s="23" t="s">
        <v>886</v>
      </c>
      <c r="G62" s="27">
        <v>2</v>
      </c>
      <c r="H62" s="27">
        <v>31</v>
      </c>
      <c r="I62" s="88">
        <f t="shared" si="4"/>
        <v>0.0645161290322581</v>
      </c>
      <c r="J62" s="27">
        <v>9</v>
      </c>
      <c r="K62" s="27">
        <v>117</v>
      </c>
      <c r="L62" s="88">
        <f t="shared" si="5"/>
        <v>0.0769230769230769</v>
      </c>
      <c r="M62" s="92" t="s">
        <v>1242</v>
      </c>
      <c r="N62" s="48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  <c r="BK62" s="93"/>
      <c r="BL62" s="93"/>
      <c r="BM62" s="93"/>
      <c r="BN62" s="93"/>
      <c r="BO62" s="93"/>
      <c r="BP62" s="93"/>
      <c r="BQ62" s="93"/>
      <c r="BR62" s="93"/>
      <c r="BS62" s="93"/>
      <c r="BT62" s="93"/>
      <c r="BU62" s="93"/>
      <c r="BV62" s="93"/>
      <c r="BW62" s="93"/>
      <c r="BX62" s="93"/>
      <c r="BY62" s="93"/>
      <c r="BZ62" s="93"/>
      <c r="CA62" s="93"/>
      <c r="CB62" s="93"/>
      <c r="CC62" s="93"/>
      <c r="CD62" s="93"/>
      <c r="CE62" s="93"/>
      <c r="CF62" s="93"/>
      <c r="CG62" s="93"/>
      <c r="CH62" s="93"/>
      <c r="CI62" s="93"/>
      <c r="CJ62" s="93"/>
      <c r="CK62" s="93"/>
      <c r="CL62" s="93"/>
      <c r="CM62" s="93"/>
      <c r="CN62" s="93"/>
      <c r="CO62" s="93"/>
      <c r="CP62" s="93"/>
      <c r="CQ62" s="93"/>
      <c r="CR62" s="93"/>
      <c r="CS62" s="93"/>
      <c r="CT62" s="93"/>
      <c r="CU62" s="93"/>
      <c r="CV62" s="93"/>
      <c r="CW62" s="93"/>
      <c r="CX62" s="93"/>
      <c r="CY62" s="93"/>
      <c r="CZ62" s="93"/>
      <c r="DA62" s="93"/>
      <c r="DB62" s="93"/>
      <c r="DC62" s="93"/>
      <c r="DD62" s="93"/>
      <c r="DE62" s="93"/>
      <c r="DF62" s="93"/>
      <c r="DG62" s="93"/>
      <c r="DH62" s="93"/>
      <c r="DI62" s="93"/>
      <c r="DJ62" s="93"/>
      <c r="DK62" s="93"/>
      <c r="DL62" s="93"/>
      <c r="DM62" s="93"/>
      <c r="DN62" s="93"/>
      <c r="DO62" s="93"/>
      <c r="DP62" s="93"/>
      <c r="DQ62" s="93"/>
      <c r="DR62" s="93"/>
      <c r="DS62" s="93"/>
      <c r="DT62" s="93"/>
      <c r="DU62" s="93"/>
      <c r="DV62" s="93"/>
      <c r="DW62" s="93"/>
      <c r="DX62" s="93"/>
      <c r="DY62" s="93"/>
      <c r="DZ62" s="93"/>
      <c r="EA62" s="93"/>
      <c r="EB62" s="93"/>
      <c r="EC62" s="93"/>
      <c r="ED62" s="93"/>
      <c r="EE62" s="93"/>
      <c r="EF62" s="93"/>
      <c r="EG62" s="93"/>
      <c r="EH62" s="93"/>
      <c r="EI62" s="93"/>
      <c r="EJ62" s="93"/>
      <c r="EK62" s="93"/>
      <c r="EL62" s="93"/>
      <c r="EM62" s="93"/>
      <c r="EN62" s="93"/>
      <c r="EO62" s="93"/>
      <c r="EP62" s="93"/>
      <c r="EQ62" s="93"/>
      <c r="ER62" s="93"/>
      <c r="ES62" s="93"/>
      <c r="ET62" s="93"/>
      <c r="EU62" s="93"/>
      <c r="EV62" s="93"/>
      <c r="EW62" s="93"/>
      <c r="EX62" s="93"/>
      <c r="EY62" s="93"/>
      <c r="EZ62" s="93"/>
      <c r="FA62" s="93"/>
      <c r="FB62" s="93"/>
      <c r="FC62" s="93"/>
      <c r="FD62" s="93"/>
      <c r="FE62" s="93"/>
      <c r="FF62" s="93"/>
      <c r="FG62" s="93"/>
      <c r="FH62" s="93"/>
      <c r="FI62" s="93"/>
      <c r="FJ62" s="93"/>
      <c r="FK62" s="93"/>
      <c r="FL62" s="93"/>
      <c r="FM62" s="93"/>
      <c r="FN62" s="93"/>
      <c r="FO62" s="93"/>
      <c r="FP62" s="93"/>
      <c r="FQ62" s="93"/>
      <c r="FR62" s="93"/>
      <c r="FS62" s="93"/>
      <c r="FT62" s="93"/>
      <c r="FU62" s="93"/>
      <c r="FV62" s="93"/>
      <c r="FW62" s="93"/>
      <c r="FX62" s="93"/>
      <c r="FY62" s="93"/>
      <c r="FZ62" s="93"/>
      <c r="GA62" s="93"/>
      <c r="GB62" s="93"/>
      <c r="GC62" s="93"/>
      <c r="GD62" s="93"/>
      <c r="GE62" s="93"/>
      <c r="GF62" s="93"/>
      <c r="GG62" s="93"/>
      <c r="GH62" s="93"/>
      <c r="GI62" s="93"/>
      <c r="GJ62" s="93"/>
      <c r="GK62" s="93"/>
      <c r="GL62" s="93"/>
      <c r="GM62" s="93"/>
      <c r="GN62" s="93"/>
      <c r="GO62" s="93"/>
      <c r="GP62" s="93"/>
      <c r="GQ62" s="93"/>
      <c r="GR62" s="93"/>
      <c r="GS62" s="93"/>
      <c r="GT62" s="93"/>
      <c r="GU62" s="93"/>
      <c r="GV62" s="93"/>
      <c r="GW62" s="93"/>
      <c r="GX62" s="93"/>
      <c r="GY62" s="93"/>
      <c r="GZ62" s="93"/>
      <c r="HA62" s="93"/>
      <c r="HB62" s="93"/>
      <c r="HC62" s="93"/>
      <c r="HD62" s="93"/>
      <c r="HE62" s="93"/>
      <c r="HF62" s="93"/>
      <c r="HG62" s="93"/>
      <c r="HH62" s="93"/>
      <c r="HI62" s="93"/>
      <c r="HJ62" s="93"/>
      <c r="HK62" s="93"/>
      <c r="HL62" s="93"/>
      <c r="HM62" s="93"/>
      <c r="HN62" s="93"/>
      <c r="HO62" s="93"/>
      <c r="HP62" s="93"/>
      <c r="HQ62" s="93"/>
      <c r="HR62" s="93"/>
      <c r="HS62" s="93"/>
      <c r="HT62" s="93"/>
      <c r="HU62" s="93"/>
      <c r="HV62" s="93"/>
      <c r="HW62" s="93"/>
      <c r="HX62" s="93"/>
      <c r="HY62" s="93"/>
      <c r="HZ62" s="93"/>
      <c r="IA62" s="93"/>
      <c r="IB62" s="93"/>
      <c r="IC62" s="93"/>
      <c r="ID62" s="93"/>
      <c r="IE62" s="93"/>
      <c r="IF62" s="93"/>
      <c r="IG62" s="93"/>
      <c r="IH62" s="93"/>
      <c r="II62" s="93"/>
      <c r="IJ62" s="93"/>
      <c r="IK62" s="93"/>
      <c r="IL62" s="93"/>
      <c r="IM62" s="93"/>
      <c r="IN62" s="93"/>
      <c r="IO62" s="93"/>
      <c r="IP62" s="93"/>
      <c r="IQ62" s="93"/>
    </row>
    <row r="63" ht="17.25" spans="1:251">
      <c r="A63" s="24">
        <v>59</v>
      </c>
      <c r="B63" s="28">
        <v>2019011662</v>
      </c>
      <c r="C63" s="23" t="s">
        <v>897</v>
      </c>
      <c r="D63" s="24" t="s">
        <v>1185</v>
      </c>
      <c r="E63" s="24">
        <v>2019</v>
      </c>
      <c r="F63" s="82" t="s">
        <v>886</v>
      </c>
      <c r="G63" s="27">
        <v>3</v>
      </c>
      <c r="H63" s="27">
        <v>31</v>
      </c>
      <c r="I63" s="88">
        <f t="shared" si="4"/>
        <v>0.0967741935483871</v>
      </c>
      <c r="J63" s="27">
        <v>11</v>
      </c>
      <c r="K63" s="27">
        <v>117</v>
      </c>
      <c r="L63" s="88">
        <f t="shared" si="5"/>
        <v>0.094017094017094</v>
      </c>
      <c r="M63" s="90" t="s">
        <v>1243</v>
      </c>
      <c r="N63" s="48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  <c r="BL63" s="93"/>
      <c r="BM63" s="93"/>
      <c r="BN63" s="93"/>
      <c r="BO63" s="93"/>
      <c r="BP63" s="93"/>
      <c r="BQ63" s="93"/>
      <c r="BR63" s="93"/>
      <c r="BS63" s="93"/>
      <c r="BT63" s="93"/>
      <c r="BU63" s="93"/>
      <c r="BV63" s="93"/>
      <c r="BW63" s="93"/>
      <c r="BX63" s="93"/>
      <c r="BY63" s="93"/>
      <c r="BZ63" s="93"/>
      <c r="CA63" s="93"/>
      <c r="CB63" s="93"/>
      <c r="CC63" s="93"/>
      <c r="CD63" s="93"/>
      <c r="CE63" s="93"/>
      <c r="CF63" s="93"/>
      <c r="CG63" s="93"/>
      <c r="CH63" s="93"/>
      <c r="CI63" s="93"/>
      <c r="CJ63" s="93"/>
      <c r="CK63" s="93"/>
      <c r="CL63" s="93"/>
      <c r="CM63" s="93"/>
      <c r="CN63" s="93"/>
      <c r="CO63" s="93"/>
      <c r="CP63" s="93"/>
      <c r="CQ63" s="93"/>
      <c r="CR63" s="93"/>
      <c r="CS63" s="93"/>
      <c r="CT63" s="93"/>
      <c r="CU63" s="93"/>
      <c r="CV63" s="93"/>
      <c r="CW63" s="93"/>
      <c r="CX63" s="93"/>
      <c r="CY63" s="93"/>
      <c r="CZ63" s="93"/>
      <c r="DA63" s="93"/>
      <c r="DB63" s="93"/>
      <c r="DC63" s="93"/>
      <c r="DD63" s="93"/>
      <c r="DE63" s="93"/>
      <c r="DF63" s="93"/>
      <c r="DG63" s="93"/>
      <c r="DH63" s="93"/>
      <c r="DI63" s="93"/>
      <c r="DJ63" s="93"/>
      <c r="DK63" s="93"/>
      <c r="DL63" s="93"/>
      <c r="DM63" s="93"/>
      <c r="DN63" s="93"/>
      <c r="DO63" s="93"/>
      <c r="DP63" s="93"/>
      <c r="DQ63" s="93"/>
      <c r="DR63" s="93"/>
      <c r="DS63" s="93"/>
      <c r="DT63" s="93"/>
      <c r="DU63" s="93"/>
      <c r="DV63" s="93"/>
      <c r="DW63" s="93"/>
      <c r="DX63" s="93"/>
      <c r="DY63" s="93"/>
      <c r="DZ63" s="93"/>
      <c r="EA63" s="93"/>
      <c r="EB63" s="93"/>
      <c r="EC63" s="93"/>
      <c r="ED63" s="93"/>
      <c r="EE63" s="93"/>
      <c r="EF63" s="93"/>
      <c r="EG63" s="93"/>
      <c r="EH63" s="93"/>
      <c r="EI63" s="93"/>
      <c r="EJ63" s="93"/>
      <c r="EK63" s="93"/>
      <c r="EL63" s="93"/>
      <c r="EM63" s="93"/>
      <c r="EN63" s="93"/>
      <c r="EO63" s="93"/>
      <c r="EP63" s="93"/>
      <c r="EQ63" s="93"/>
      <c r="ER63" s="93"/>
      <c r="ES63" s="93"/>
      <c r="ET63" s="93"/>
      <c r="EU63" s="93"/>
      <c r="EV63" s="93"/>
      <c r="EW63" s="93"/>
      <c r="EX63" s="93"/>
      <c r="EY63" s="93"/>
      <c r="EZ63" s="93"/>
      <c r="FA63" s="93"/>
      <c r="FB63" s="93"/>
      <c r="FC63" s="93"/>
      <c r="FD63" s="93"/>
      <c r="FE63" s="93"/>
      <c r="FF63" s="93"/>
      <c r="FG63" s="93"/>
      <c r="FH63" s="93"/>
      <c r="FI63" s="93"/>
      <c r="FJ63" s="93"/>
      <c r="FK63" s="93"/>
      <c r="FL63" s="93"/>
      <c r="FM63" s="93"/>
      <c r="FN63" s="93"/>
      <c r="FO63" s="93"/>
      <c r="FP63" s="93"/>
      <c r="FQ63" s="93"/>
      <c r="FR63" s="93"/>
      <c r="FS63" s="93"/>
      <c r="FT63" s="93"/>
      <c r="FU63" s="93"/>
      <c r="FV63" s="93"/>
      <c r="FW63" s="93"/>
      <c r="FX63" s="93"/>
      <c r="FY63" s="93"/>
      <c r="FZ63" s="93"/>
      <c r="GA63" s="93"/>
      <c r="GB63" s="93"/>
      <c r="GC63" s="93"/>
      <c r="GD63" s="93"/>
      <c r="GE63" s="93"/>
      <c r="GF63" s="93"/>
      <c r="GG63" s="93"/>
      <c r="GH63" s="93"/>
      <c r="GI63" s="93"/>
      <c r="GJ63" s="93"/>
      <c r="GK63" s="93"/>
      <c r="GL63" s="93"/>
      <c r="GM63" s="93"/>
      <c r="GN63" s="93"/>
      <c r="GO63" s="93"/>
      <c r="GP63" s="93"/>
      <c r="GQ63" s="93"/>
      <c r="GR63" s="93"/>
      <c r="GS63" s="93"/>
      <c r="GT63" s="93"/>
      <c r="GU63" s="93"/>
      <c r="GV63" s="93"/>
      <c r="GW63" s="93"/>
      <c r="GX63" s="93"/>
      <c r="GY63" s="93"/>
      <c r="GZ63" s="93"/>
      <c r="HA63" s="93"/>
      <c r="HB63" s="93"/>
      <c r="HC63" s="93"/>
      <c r="HD63" s="93"/>
      <c r="HE63" s="93"/>
      <c r="HF63" s="93"/>
      <c r="HG63" s="93"/>
      <c r="HH63" s="93"/>
      <c r="HI63" s="93"/>
      <c r="HJ63" s="93"/>
      <c r="HK63" s="93"/>
      <c r="HL63" s="93"/>
      <c r="HM63" s="93"/>
      <c r="HN63" s="93"/>
      <c r="HO63" s="93"/>
      <c r="HP63" s="93"/>
      <c r="HQ63" s="93"/>
      <c r="HR63" s="93"/>
      <c r="HS63" s="93"/>
      <c r="HT63" s="93"/>
      <c r="HU63" s="93"/>
      <c r="HV63" s="93"/>
      <c r="HW63" s="93"/>
      <c r="HX63" s="93"/>
      <c r="HY63" s="93"/>
      <c r="HZ63" s="93"/>
      <c r="IA63" s="93"/>
      <c r="IB63" s="93"/>
      <c r="IC63" s="93"/>
      <c r="ID63" s="93"/>
      <c r="IE63" s="93"/>
      <c r="IF63" s="93"/>
      <c r="IG63" s="93"/>
      <c r="IH63" s="93"/>
      <c r="II63" s="93"/>
      <c r="IJ63" s="93"/>
      <c r="IK63" s="93"/>
      <c r="IL63" s="93"/>
      <c r="IM63" s="93"/>
      <c r="IN63" s="93"/>
      <c r="IO63" s="93"/>
      <c r="IP63" s="93"/>
      <c r="IQ63" s="93"/>
    </row>
    <row r="64" ht="17.25" spans="1:251">
      <c r="A64" s="24">
        <v>60</v>
      </c>
      <c r="B64" s="28">
        <v>2019011681</v>
      </c>
      <c r="C64" s="23" t="s">
        <v>881</v>
      </c>
      <c r="D64" s="28" t="s">
        <v>1183</v>
      </c>
      <c r="E64" s="28">
        <v>2019</v>
      </c>
      <c r="F64" s="82" t="s">
        <v>882</v>
      </c>
      <c r="G64" s="27">
        <v>1</v>
      </c>
      <c r="H64" s="27">
        <v>29</v>
      </c>
      <c r="I64" s="88">
        <f t="shared" si="4"/>
        <v>0.0344827586206897</v>
      </c>
      <c r="J64" s="27">
        <v>2</v>
      </c>
      <c r="K64" s="27">
        <v>117</v>
      </c>
      <c r="L64" s="88">
        <f t="shared" si="5"/>
        <v>0.0170940170940171</v>
      </c>
      <c r="M64" s="90" t="s">
        <v>1244</v>
      </c>
      <c r="N64" s="48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  <c r="BK64" s="93"/>
      <c r="BL64" s="93"/>
      <c r="BM64" s="93"/>
      <c r="BN64" s="93"/>
      <c r="BO64" s="93"/>
      <c r="BP64" s="93"/>
      <c r="BQ64" s="93"/>
      <c r="BR64" s="93"/>
      <c r="BS64" s="93"/>
      <c r="BT64" s="93"/>
      <c r="BU64" s="93"/>
      <c r="BV64" s="93"/>
      <c r="BW64" s="93"/>
      <c r="BX64" s="93"/>
      <c r="BY64" s="93"/>
      <c r="BZ64" s="93"/>
      <c r="CA64" s="93"/>
      <c r="CB64" s="93"/>
      <c r="CC64" s="93"/>
      <c r="CD64" s="93"/>
      <c r="CE64" s="93"/>
      <c r="CF64" s="93"/>
      <c r="CG64" s="93"/>
      <c r="CH64" s="93"/>
      <c r="CI64" s="93"/>
      <c r="CJ64" s="93"/>
      <c r="CK64" s="93"/>
      <c r="CL64" s="93"/>
      <c r="CM64" s="93"/>
      <c r="CN64" s="93"/>
      <c r="CO64" s="93"/>
      <c r="CP64" s="93"/>
      <c r="CQ64" s="93"/>
      <c r="CR64" s="93"/>
      <c r="CS64" s="93"/>
      <c r="CT64" s="93"/>
      <c r="CU64" s="93"/>
      <c r="CV64" s="93"/>
      <c r="CW64" s="93"/>
      <c r="CX64" s="93"/>
      <c r="CY64" s="93"/>
      <c r="CZ64" s="93"/>
      <c r="DA64" s="93"/>
      <c r="DB64" s="93"/>
      <c r="DC64" s="93"/>
      <c r="DD64" s="93"/>
      <c r="DE64" s="93"/>
      <c r="DF64" s="93"/>
      <c r="DG64" s="93"/>
      <c r="DH64" s="93"/>
      <c r="DI64" s="93"/>
      <c r="DJ64" s="93"/>
      <c r="DK64" s="93"/>
      <c r="DL64" s="93"/>
      <c r="DM64" s="93"/>
      <c r="DN64" s="93"/>
      <c r="DO64" s="93"/>
      <c r="DP64" s="93"/>
      <c r="DQ64" s="93"/>
      <c r="DR64" s="93"/>
      <c r="DS64" s="93"/>
      <c r="DT64" s="93"/>
      <c r="DU64" s="93"/>
      <c r="DV64" s="93"/>
      <c r="DW64" s="93"/>
      <c r="DX64" s="93"/>
      <c r="DY64" s="93"/>
      <c r="DZ64" s="93"/>
      <c r="EA64" s="93"/>
      <c r="EB64" s="93"/>
      <c r="EC64" s="93"/>
      <c r="ED64" s="93"/>
      <c r="EE64" s="93"/>
      <c r="EF64" s="93"/>
      <c r="EG64" s="93"/>
      <c r="EH64" s="93"/>
      <c r="EI64" s="93"/>
      <c r="EJ64" s="93"/>
      <c r="EK64" s="93"/>
      <c r="EL64" s="93"/>
      <c r="EM64" s="93"/>
      <c r="EN64" s="93"/>
      <c r="EO64" s="93"/>
      <c r="EP64" s="93"/>
      <c r="EQ64" s="93"/>
      <c r="ER64" s="93"/>
      <c r="ES64" s="93"/>
      <c r="ET64" s="93"/>
      <c r="EU64" s="93"/>
      <c r="EV64" s="93"/>
      <c r="EW64" s="93"/>
      <c r="EX64" s="93"/>
      <c r="EY64" s="93"/>
      <c r="EZ64" s="93"/>
      <c r="FA64" s="93"/>
      <c r="FB64" s="93"/>
      <c r="FC64" s="93"/>
      <c r="FD64" s="93"/>
      <c r="FE64" s="93"/>
      <c r="FF64" s="93"/>
      <c r="FG64" s="93"/>
      <c r="FH64" s="93"/>
      <c r="FI64" s="93"/>
      <c r="FJ64" s="93"/>
      <c r="FK64" s="93"/>
      <c r="FL64" s="93"/>
      <c r="FM64" s="93"/>
      <c r="FN64" s="93"/>
      <c r="FO64" s="93"/>
      <c r="FP64" s="93"/>
      <c r="FQ64" s="93"/>
      <c r="FR64" s="93"/>
      <c r="FS64" s="93"/>
      <c r="FT64" s="93"/>
      <c r="FU64" s="93"/>
      <c r="FV64" s="93"/>
      <c r="FW64" s="93"/>
      <c r="FX64" s="93"/>
      <c r="FY64" s="93"/>
      <c r="FZ64" s="93"/>
      <c r="GA64" s="93"/>
      <c r="GB64" s="93"/>
      <c r="GC64" s="93"/>
      <c r="GD64" s="93"/>
      <c r="GE64" s="93"/>
      <c r="GF64" s="93"/>
      <c r="GG64" s="93"/>
      <c r="GH64" s="93"/>
      <c r="GI64" s="93"/>
      <c r="GJ64" s="93"/>
      <c r="GK64" s="93"/>
      <c r="GL64" s="93"/>
      <c r="GM64" s="93"/>
      <c r="GN64" s="93"/>
      <c r="GO64" s="93"/>
      <c r="GP64" s="93"/>
      <c r="GQ64" s="93"/>
      <c r="GR64" s="93"/>
      <c r="GS64" s="93"/>
      <c r="GT64" s="93"/>
      <c r="GU64" s="93"/>
      <c r="GV64" s="93"/>
      <c r="GW64" s="93"/>
      <c r="GX64" s="93"/>
      <c r="GY64" s="93"/>
      <c r="GZ64" s="93"/>
      <c r="HA64" s="93"/>
      <c r="HB64" s="93"/>
      <c r="HC64" s="93"/>
      <c r="HD64" s="93"/>
      <c r="HE64" s="93"/>
      <c r="HF64" s="93"/>
      <c r="HG64" s="93"/>
      <c r="HH64" s="93"/>
      <c r="HI64" s="93"/>
      <c r="HJ64" s="93"/>
      <c r="HK64" s="93"/>
      <c r="HL64" s="93"/>
      <c r="HM64" s="93"/>
      <c r="HN64" s="93"/>
      <c r="HO64" s="93"/>
      <c r="HP64" s="93"/>
      <c r="HQ64" s="93"/>
      <c r="HR64" s="93"/>
      <c r="HS64" s="93"/>
      <c r="HT64" s="93"/>
      <c r="HU64" s="93"/>
      <c r="HV64" s="93"/>
      <c r="HW64" s="93"/>
      <c r="HX64" s="93"/>
      <c r="HY64" s="93"/>
      <c r="HZ64" s="93"/>
      <c r="IA64" s="93"/>
      <c r="IB64" s="93"/>
      <c r="IC64" s="93"/>
      <c r="ID64" s="93"/>
      <c r="IE64" s="93"/>
      <c r="IF64" s="93"/>
      <c r="IG64" s="93"/>
      <c r="IH64" s="93"/>
      <c r="II64" s="93"/>
      <c r="IJ64" s="93"/>
      <c r="IK64" s="93"/>
      <c r="IL64" s="93"/>
      <c r="IM64" s="93"/>
      <c r="IN64" s="93"/>
      <c r="IO64" s="93"/>
      <c r="IP64" s="93"/>
      <c r="IQ64" s="93"/>
    </row>
    <row r="65" ht="17.25" spans="1:251">
      <c r="A65" s="24">
        <v>61</v>
      </c>
      <c r="B65" s="28">
        <v>2019011693</v>
      </c>
      <c r="C65" s="23" t="s">
        <v>888</v>
      </c>
      <c r="D65" s="24" t="s">
        <v>1185</v>
      </c>
      <c r="E65" s="24">
        <v>2019</v>
      </c>
      <c r="F65" s="82" t="s">
        <v>882</v>
      </c>
      <c r="G65" s="27">
        <v>2</v>
      </c>
      <c r="H65" s="27">
        <v>29</v>
      </c>
      <c r="I65" s="88">
        <f t="shared" si="4"/>
        <v>0.0689655172413793</v>
      </c>
      <c r="J65" s="27">
        <v>5</v>
      </c>
      <c r="K65" s="27">
        <v>117</v>
      </c>
      <c r="L65" s="88">
        <f t="shared" si="5"/>
        <v>0.0427350427350427</v>
      </c>
      <c r="M65" s="90" t="s">
        <v>1245</v>
      </c>
      <c r="N65" s="48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93"/>
      <c r="AW65" s="93"/>
      <c r="AX65" s="93"/>
      <c r="AY65" s="93"/>
      <c r="AZ65" s="93"/>
      <c r="BA65" s="93"/>
      <c r="BB65" s="93"/>
      <c r="BC65" s="93"/>
      <c r="BD65" s="93"/>
      <c r="BE65" s="93"/>
      <c r="BF65" s="93"/>
      <c r="BG65" s="93"/>
      <c r="BH65" s="93"/>
      <c r="BI65" s="93"/>
      <c r="BJ65" s="93"/>
      <c r="BK65" s="93"/>
      <c r="BL65" s="93"/>
      <c r="BM65" s="93"/>
      <c r="BN65" s="93"/>
      <c r="BO65" s="93"/>
      <c r="BP65" s="93"/>
      <c r="BQ65" s="93"/>
      <c r="BR65" s="93"/>
      <c r="BS65" s="93"/>
      <c r="BT65" s="93"/>
      <c r="BU65" s="93"/>
      <c r="BV65" s="93"/>
      <c r="BW65" s="93"/>
      <c r="BX65" s="93"/>
      <c r="BY65" s="93"/>
      <c r="BZ65" s="93"/>
      <c r="CA65" s="93"/>
      <c r="CB65" s="93"/>
      <c r="CC65" s="93"/>
      <c r="CD65" s="93"/>
      <c r="CE65" s="93"/>
      <c r="CF65" s="93"/>
      <c r="CG65" s="93"/>
      <c r="CH65" s="93"/>
      <c r="CI65" s="93"/>
      <c r="CJ65" s="93"/>
      <c r="CK65" s="93"/>
      <c r="CL65" s="93"/>
      <c r="CM65" s="93"/>
      <c r="CN65" s="93"/>
      <c r="CO65" s="93"/>
      <c r="CP65" s="93"/>
      <c r="CQ65" s="93"/>
      <c r="CR65" s="93"/>
      <c r="CS65" s="93"/>
      <c r="CT65" s="93"/>
      <c r="CU65" s="93"/>
      <c r="CV65" s="93"/>
      <c r="CW65" s="93"/>
      <c r="CX65" s="93"/>
      <c r="CY65" s="93"/>
      <c r="CZ65" s="93"/>
      <c r="DA65" s="93"/>
      <c r="DB65" s="93"/>
      <c r="DC65" s="93"/>
      <c r="DD65" s="93"/>
      <c r="DE65" s="93"/>
      <c r="DF65" s="93"/>
      <c r="DG65" s="93"/>
      <c r="DH65" s="93"/>
      <c r="DI65" s="93"/>
      <c r="DJ65" s="93"/>
      <c r="DK65" s="93"/>
      <c r="DL65" s="93"/>
      <c r="DM65" s="93"/>
      <c r="DN65" s="93"/>
      <c r="DO65" s="93"/>
      <c r="DP65" s="93"/>
      <c r="DQ65" s="93"/>
      <c r="DR65" s="93"/>
      <c r="DS65" s="93"/>
      <c r="DT65" s="93"/>
      <c r="DU65" s="93"/>
      <c r="DV65" s="93"/>
      <c r="DW65" s="93"/>
      <c r="DX65" s="93"/>
      <c r="DY65" s="93"/>
      <c r="DZ65" s="93"/>
      <c r="EA65" s="93"/>
      <c r="EB65" s="93"/>
      <c r="EC65" s="93"/>
      <c r="ED65" s="93"/>
      <c r="EE65" s="93"/>
      <c r="EF65" s="93"/>
      <c r="EG65" s="93"/>
      <c r="EH65" s="93"/>
      <c r="EI65" s="93"/>
      <c r="EJ65" s="93"/>
      <c r="EK65" s="93"/>
      <c r="EL65" s="93"/>
      <c r="EM65" s="93"/>
      <c r="EN65" s="93"/>
      <c r="EO65" s="93"/>
      <c r="EP65" s="93"/>
      <c r="EQ65" s="93"/>
      <c r="ER65" s="93"/>
      <c r="ES65" s="93"/>
      <c r="ET65" s="93"/>
      <c r="EU65" s="93"/>
      <c r="EV65" s="93"/>
      <c r="EW65" s="93"/>
      <c r="EX65" s="93"/>
      <c r="EY65" s="93"/>
      <c r="EZ65" s="93"/>
      <c r="FA65" s="93"/>
      <c r="FB65" s="93"/>
      <c r="FC65" s="93"/>
      <c r="FD65" s="93"/>
      <c r="FE65" s="93"/>
      <c r="FF65" s="93"/>
      <c r="FG65" s="93"/>
      <c r="FH65" s="93"/>
      <c r="FI65" s="93"/>
      <c r="FJ65" s="93"/>
      <c r="FK65" s="93"/>
      <c r="FL65" s="93"/>
      <c r="FM65" s="93"/>
      <c r="FN65" s="93"/>
      <c r="FO65" s="93"/>
      <c r="FP65" s="93"/>
      <c r="FQ65" s="93"/>
      <c r="FR65" s="93"/>
      <c r="FS65" s="93"/>
      <c r="FT65" s="93"/>
      <c r="FU65" s="93"/>
      <c r="FV65" s="93"/>
      <c r="FW65" s="93"/>
      <c r="FX65" s="93"/>
      <c r="FY65" s="93"/>
      <c r="FZ65" s="93"/>
      <c r="GA65" s="93"/>
      <c r="GB65" s="93"/>
      <c r="GC65" s="93"/>
      <c r="GD65" s="93"/>
      <c r="GE65" s="93"/>
      <c r="GF65" s="93"/>
      <c r="GG65" s="93"/>
      <c r="GH65" s="93"/>
      <c r="GI65" s="93"/>
      <c r="GJ65" s="93"/>
      <c r="GK65" s="93"/>
      <c r="GL65" s="93"/>
      <c r="GM65" s="93"/>
      <c r="GN65" s="93"/>
      <c r="GO65" s="93"/>
      <c r="GP65" s="93"/>
      <c r="GQ65" s="93"/>
      <c r="GR65" s="93"/>
      <c r="GS65" s="93"/>
      <c r="GT65" s="93"/>
      <c r="GU65" s="93"/>
      <c r="GV65" s="93"/>
      <c r="GW65" s="93"/>
      <c r="GX65" s="93"/>
      <c r="GY65" s="93"/>
      <c r="GZ65" s="93"/>
      <c r="HA65" s="93"/>
      <c r="HB65" s="93"/>
      <c r="HC65" s="93"/>
      <c r="HD65" s="93"/>
      <c r="HE65" s="93"/>
      <c r="HF65" s="93"/>
      <c r="HG65" s="93"/>
      <c r="HH65" s="93"/>
      <c r="HI65" s="93"/>
      <c r="HJ65" s="93"/>
      <c r="HK65" s="93"/>
      <c r="HL65" s="93"/>
      <c r="HM65" s="93"/>
      <c r="HN65" s="93"/>
      <c r="HO65" s="93"/>
      <c r="HP65" s="93"/>
      <c r="HQ65" s="93"/>
      <c r="HR65" s="93"/>
      <c r="HS65" s="93"/>
      <c r="HT65" s="93"/>
      <c r="HU65" s="93"/>
      <c r="HV65" s="93"/>
      <c r="HW65" s="93"/>
      <c r="HX65" s="93"/>
      <c r="HY65" s="93"/>
      <c r="HZ65" s="93"/>
      <c r="IA65" s="93"/>
      <c r="IB65" s="93"/>
      <c r="IC65" s="93"/>
      <c r="ID65" s="93"/>
      <c r="IE65" s="93"/>
      <c r="IF65" s="93"/>
      <c r="IG65" s="93"/>
      <c r="IH65" s="93"/>
      <c r="II65" s="93"/>
      <c r="IJ65" s="93"/>
      <c r="IK65" s="93"/>
      <c r="IL65" s="93"/>
      <c r="IM65" s="93"/>
      <c r="IN65" s="93"/>
      <c r="IO65" s="93"/>
      <c r="IP65" s="93"/>
      <c r="IQ65" s="93"/>
    </row>
    <row r="66" ht="17.25" spans="1:251">
      <c r="A66" s="24">
        <v>62</v>
      </c>
      <c r="B66" s="72" t="s">
        <v>891</v>
      </c>
      <c r="C66" s="81" t="s">
        <v>892</v>
      </c>
      <c r="D66" s="24" t="s">
        <v>1183</v>
      </c>
      <c r="E66" s="28">
        <v>2019</v>
      </c>
      <c r="F66" s="82" t="s">
        <v>882</v>
      </c>
      <c r="G66" s="27">
        <v>3</v>
      </c>
      <c r="H66" s="27">
        <v>29</v>
      </c>
      <c r="I66" s="88">
        <f t="shared" si="4"/>
        <v>0.103448275862069</v>
      </c>
      <c r="J66" s="27">
        <v>7</v>
      </c>
      <c r="K66" s="27">
        <v>117</v>
      </c>
      <c r="L66" s="88">
        <f t="shared" si="5"/>
        <v>0.0598290598290598</v>
      </c>
      <c r="M66" s="91" t="s">
        <v>1246</v>
      </c>
      <c r="N66" s="48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93"/>
      <c r="BM66" s="93"/>
      <c r="BN66" s="93"/>
      <c r="BO66" s="93"/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  <c r="CR66" s="93"/>
      <c r="CS66" s="93"/>
      <c r="CT66" s="93"/>
      <c r="CU66" s="93"/>
      <c r="CV66" s="93"/>
      <c r="CW66" s="93"/>
      <c r="CX66" s="93"/>
      <c r="CY66" s="93"/>
      <c r="CZ66" s="93"/>
      <c r="DA66" s="93"/>
      <c r="DB66" s="93"/>
      <c r="DC66" s="93"/>
      <c r="DD66" s="93"/>
      <c r="DE66" s="93"/>
      <c r="DF66" s="93"/>
      <c r="DG66" s="93"/>
      <c r="DH66" s="93"/>
      <c r="DI66" s="93"/>
      <c r="DJ66" s="93"/>
      <c r="DK66" s="93"/>
      <c r="DL66" s="93"/>
      <c r="DM66" s="93"/>
      <c r="DN66" s="93"/>
      <c r="DO66" s="93"/>
      <c r="DP66" s="93"/>
      <c r="DQ66" s="93"/>
      <c r="DR66" s="93"/>
      <c r="DS66" s="93"/>
      <c r="DT66" s="93"/>
      <c r="DU66" s="93"/>
      <c r="DV66" s="93"/>
      <c r="DW66" s="93"/>
      <c r="DX66" s="93"/>
      <c r="DY66" s="93"/>
      <c r="DZ66" s="93"/>
      <c r="EA66" s="93"/>
      <c r="EB66" s="93"/>
      <c r="EC66" s="93"/>
      <c r="ED66" s="93"/>
      <c r="EE66" s="93"/>
      <c r="EF66" s="93"/>
      <c r="EG66" s="93"/>
      <c r="EH66" s="93"/>
      <c r="EI66" s="93"/>
      <c r="EJ66" s="93"/>
      <c r="EK66" s="93"/>
      <c r="EL66" s="93"/>
      <c r="EM66" s="93"/>
      <c r="EN66" s="93"/>
      <c r="EO66" s="93"/>
      <c r="EP66" s="93"/>
      <c r="EQ66" s="93"/>
      <c r="ER66" s="93"/>
      <c r="ES66" s="93"/>
      <c r="ET66" s="93"/>
      <c r="EU66" s="93"/>
      <c r="EV66" s="93"/>
      <c r="EW66" s="93"/>
      <c r="EX66" s="93"/>
      <c r="EY66" s="93"/>
      <c r="EZ66" s="93"/>
      <c r="FA66" s="93"/>
      <c r="FB66" s="93"/>
      <c r="FC66" s="93"/>
      <c r="FD66" s="93"/>
      <c r="FE66" s="93"/>
      <c r="FF66" s="93"/>
      <c r="FG66" s="93"/>
      <c r="FH66" s="93"/>
      <c r="FI66" s="93"/>
      <c r="FJ66" s="93"/>
      <c r="FK66" s="93"/>
      <c r="FL66" s="93"/>
      <c r="FM66" s="93"/>
      <c r="FN66" s="93"/>
      <c r="FO66" s="93"/>
      <c r="FP66" s="93"/>
      <c r="FQ66" s="93"/>
      <c r="FR66" s="93"/>
      <c r="FS66" s="93"/>
      <c r="FT66" s="93"/>
      <c r="FU66" s="93"/>
      <c r="FV66" s="93"/>
      <c r="FW66" s="93"/>
      <c r="FX66" s="93"/>
      <c r="FY66" s="93"/>
      <c r="FZ66" s="93"/>
      <c r="GA66" s="93"/>
      <c r="GB66" s="93"/>
      <c r="GC66" s="93"/>
      <c r="GD66" s="93"/>
      <c r="GE66" s="93"/>
      <c r="GF66" s="93"/>
      <c r="GG66" s="93"/>
      <c r="GH66" s="93"/>
      <c r="GI66" s="93"/>
      <c r="GJ66" s="93"/>
      <c r="GK66" s="93"/>
      <c r="GL66" s="93"/>
      <c r="GM66" s="93"/>
      <c r="GN66" s="93"/>
      <c r="GO66" s="93"/>
      <c r="GP66" s="93"/>
      <c r="GQ66" s="93"/>
      <c r="GR66" s="93"/>
      <c r="GS66" s="93"/>
      <c r="GT66" s="93"/>
      <c r="GU66" s="93"/>
      <c r="GV66" s="93"/>
      <c r="GW66" s="93"/>
      <c r="GX66" s="93"/>
      <c r="GY66" s="93"/>
      <c r="GZ66" s="93"/>
      <c r="HA66" s="93"/>
      <c r="HB66" s="93"/>
      <c r="HC66" s="93"/>
      <c r="HD66" s="93"/>
      <c r="HE66" s="93"/>
      <c r="HF66" s="93"/>
      <c r="HG66" s="93"/>
      <c r="HH66" s="93"/>
      <c r="HI66" s="93"/>
      <c r="HJ66" s="93"/>
      <c r="HK66" s="93"/>
      <c r="HL66" s="93"/>
      <c r="HM66" s="93"/>
      <c r="HN66" s="93"/>
      <c r="HO66" s="93"/>
      <c r="HP66" s="93"/>
      <c r="HQ66" s="93"/>
      <c r="HR66" s="93"/>
      <c r="HS66" s="93"/>
      <c r="HT66" s="93"/>
      <c r="HU66" s="93"/>
      <c r="HV66" s="93"/>
      <c r="HW66" s="93"/>
      <c r="HX66" s="93"/>
      <c r="HY66" s="93"/>
      <c r="HZ66" s="93"/>
      <c r="IA66" s="93"/>
      <c r="IB66" s="93"/>
      <c r="IC66" s="93"/>
      <c r="ID66" s="93"/>
      <c r="IE66" s="93"/>
      <c r="IF66" s="93"/>
      <c r="IG66" s="93"/>
      <c r="IH66" s="93"/>
      <c r="II66" s="93"/>
      <c r="IJ66" s="93"/>
      <c r="IK66" s="93"/>
      <c r="IL66" s="93"/>
      <c r="IM66" s="93"/>
      <c r="IN66" s="93"/>
      <c r="IO66" s="93"/>
      <c r="IP66" s="93"/>
      <c r="IQ66" s="93"/>
    </row>
    <row r="67" ht="17.25" spans="1:251">
      <c r="A67" s="24">
        <v>63</v>
      </c>
      <c r="B67" s="72">
        <v>2019011707</v>
      </c>
      <c r="C67" s="81" t="s">
        <v>889</v>
      </c>
      <c r="D67" s="28" t="s">
        <v>1183</v>
      </c>
      <c r="E67" s="28">
        <v>2019</v>
      </c>
      <c r="F67" s="96" t="s">
        <v>890</v>
      </c>
      <c r="G67" s="27">
        <v>1</v>
      </c>
      <c r="H67" s="27">
        <v>29</v>
      </c>
      <c r="I67" s="88">
        <f t="shared" si="4"/>
        <v>0.0344827586206897</v>
      </c>
      <c r="J67" s="27">
        <v>6</v>
      </c>
      <c r="K67" s="27">
        <v>117</v>
      </c>
      <c r="L67" s="88">
        <f t="shared" si="5"/>
        <v>0.0512820512820513</v>
      </c>
      <c r="M67" s="91" t="s">
        <v>1247</v>
      </c>
      <c r="N67" s="48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  <c r="BK67" s="93"/>
      <c r="BL67" s="93"/>
      <c r="BM67" s="93"/>
      <c r="BN67" s="93"/>
      <c r="BO67" s="93"/>
      <c r="BP67" s="93"/>
      <c r="BQ67" s="93"/>
      <c r="BR67" s="93"/>
      <c r="BS67" s="93"/>
      <c r="BT67" s="93"/>
      <c r="BU67" s="93"/>
      <c r="BV67" s="93"/>
      <c r="BW67" s="93"/>
      <c r="BX67" s="93"/>
      <c r="BY67" s="93"/>
      <c r="BZ67" s="93"/>
      <c r="CA67" s="93"/>
      <c r="CB67" s="93"/>
      <c r="CC67" s="93"/>
      <c r="CD67" s="93"/>
      <c r="CE67" s="93"/>
      <c r="CF67" s="93"/>
      <c r="CG67" s="93"/>
      <c r="CH67" s="93"/>
      <c r="CI67" s="93"/>
      <c r="CJ67" s="93"/>
      <c r="CK67" s="93"/>
      <c r="CL67" s="93"/>
      <c r="CM67" s="93"/>
      <c r="CN67" s="93"/>
      <c r="CO67" s="93"/>
      <c r="CP67" s="93"/>
      <c r="CQ67" s="93"/>
      <c r="CR67" s="93"/>
      <c r="CS67" s="93"/>
      <c r="CT67" s="93"/>
      <c r="CU67" s="93"/>
      <c r="CV67" s="93"/>
      <c r="CW67" s="93"/>
      <c r="CX67" s="93"/>
      <c r="CY67" s="93"/>
      <c r="CZ67" s="93"/>
      <c r="DA67" s="93"/>
      <c r="DB67" s="93"/>
      <c r="DC67" s="93"/>
      <c r="DD67" s="93"/>
      <c r="DE67" s="93"/>
      <c r="DF67" s="93"/>
      <c r="DG67" s="93"/>
      <c r="DH67" s="93"/>
      <c r="DI67" s="93"/>
      <c r="DJ67" s="93"/>
      <c r="DK67" s="93"/>
      <c r="DL67" s="93"/>
      <c r="DM67" s="93"/>
      <c r="DN67" s="93"/>
      <c r="DO67" s="93"/>
      <c r="DP67" s="93"/>
      <c r="DQ67" s="93"/>
      <c r="DR67" s="93"/>
      <c r="DS67" s="93"/>
      <c r="DT67" s="93"/>
      <c r="DU67" s="93"/>
      <c r="DV67" s="93"/>
      <c r="DW67" s="93"/>
      <c r="DX67" s="93"/>
      <c r="DY67" s="93"/>
      <c r="DZ67" s="93"/>
      <c r="EA67" s="93"/>
      <c r="EB67" s="93"/>
      <c r="EC67" s="93"/>
      <c r="ED67" s="93"/>
      <c r="EE67" s="93"/>
      <c r="EF67" s="93"/>
      <c r="EG67" s="93"/>
      <c r="EH67" s="93"/>
      <c r="EI67" s="93"/>
      <c r="EJ67" s="93"/>
      <c r="EK67" s="93"/>
      <c r="EL67" s="93"/>
      <c r="EM67" s="93"/>
      <c r="EN67" s="93"/>
      <c r="EO67" s="93"/>
      <c r="EP67" s="93"/>
      <c r="EQ67" s="93"/>
      <c r="ER67" s="93"/>
      <c r="ES67" s="93"/>
      <c r="ET67" s="93"/>
      <c r="EU67" s="93"/>
      <c r="EV67" s="93"/>
      <c r="EW67" s="93"/>
      <c r="EX67" s="93"/>
      <c r="EY67" s="93"/>
      <c r="EZ67" s="93"/>
      <c r="FA67" s="93"/>
      <c r="FB67" s="93"/>
      <c r="FC67" s="93"/>
      <c r="FD67" s="93"/>
      <c r="FE67" s="93"/>
      <c r="FF67" s="93"/>
      <c r="FG67" s="93"/>
      <c r="FH67" s="93"/>
      <c r="FI67" s="93"/>
      <c r="FJ67" s="93"/>
      <c r="FK67" s="93"/>
      <c r="FL67" s="93"/>
      <c r="FM67" s="93"/>
      <c r="FN67" s="93"/>
      <c r="FO67" s="93"/>
      <c r="FP67" s="93"/>
      <c r="FQ67" s="93"/>
      <c r="FR67" s="93"/>
      <c r="FS67" s="93"/>
      <c r="FT67" s="93"/>
      <c r="FU67" s="93"/>
      <c r="FV67" s="93"/>
      <c r="FW67" s="93"/>
      <c r="FX67" s="93"/>
      <c r="FY67" s="93"/>
      <c r="FZ67" s="93"/>
      <c r="GA67" s="93"/>
      <c r="GB67" s="93"/>
      <c r="GC67" s="93"/>
      <c r="GD67" s="93"/>
      <c r="GE67" s="93"/>
      <c r="GF67" s="93"/>
      <c r="GG67" s="93"/>
      <c r="GH67" s="93"/>
      <c r="GI67" s="93"/>
      <c r="GJ67" s="93"/>
      <c r="GK67" s="93"/>
      <c r="GL67" s="93"/>
      <c r="GM67" s="93"/>
      <c r="GN67" s="93"/>
      <c r="GO67" s="93"/>
      <c r="GP67" s="93"/>
      <c r="GQ67" s="93"/>
      <c r="GR67" s="93"/>
      <c r="GS67" s="93"/>
      <c r="GT67" s="93"/>
      <c r="GU67" s="93"/>
      <c r="GV67" s="93"/>
      <c r="GW67" s="93"/>
      <c r="GX67" s="93"/>
      <c r="GY67" s="93"/>
      <c r="GZ67" s="93"/>
      <c r="HA67" s="93"/>
      <c r="HB67" s="93"/>
      <c r="HC67" s="93"/>
      <c r="HD67" s="93"/>
      <c r="HE67" s="93"/>
      <c r="HF67" s="93"/>
      <c r="HG67" s="93"/>
      <c r="HH67" s="93"/>
      <c r="HI67" s="93"/>
      <c r="HJ67" s="93"/>
      <c r="HK67" s="93"/>
      <c r="HL67" s="93"/>
      <c r="HM67" s="93"/>
      <c r="HN67" s="93"/>
      <c r="HO67" s="93"/>
      <c r="HP67" s="93"/>
      <c r="HQ67" s="93"/>
      <c r="HR67" s="93"/>
      <c r="HS67" s="93"/>
      <c r="HT67" s="93"/>
      <c r="HU67" s="93"/>
      <c r="HV67" s="93"/>
      <c r="HW67" s="93"/>
      <c r="HX67" s="93"/>
      <c r="HY67" s="93"/>
      <c r="HZ67" s="93"/>
      <c r="IA67" s="93"/>
      <c r="IB67" s="93"/>
      <c r="IC67" s="93"/>
      <c r="ID67" s="93"/>
      <c r="IE67" s="93"/>
      <c r="IF67" s="93"/>
      <c r="IG67" s="93"/>
      <c r="IH67" s="93"/>
      <c r="II67" s="93"/>
      <c r="IJ67" s="93"/>
      <c r="IK67" s="93"/>
      <c r="IL67" s="93"/>
      <c r="IM67" s="93"/>
      <c r="IN67" s="93"/>
      <c r="IO67" s="93"/>
      <c r="IP67" s="93"/>
      <c r="IQ67" s="93"/>
    </row>
    <row r="68" ht="17.25" spans="1:251">
      <c r="A68" s="24">
        <v>64</v>
      </c>
      <c r="B68" s="72">
        <v>2019011705</v>
      </c>
      <c r="C68" s="81" t="s">
        <v>893</v>
      </c>
      <c r="D68" s="28" t="s">
        <v>1183</v>
      </c>
      <c r="E68" s="28">
        <v>2019</v>
      </c>
      <c r="F68" s="96" t="s">
        <v>890</v>
      </c>
      <c r="G68" s="27">
        <v>2</v>
      </c>
      <c r="H68" s="27">
        <v>29</v>
      </c>
      <c r="I68" s="88">
        <f t="shared" si="4"/>
        <v>0.0689655172413793</v>
      </c>
      <c r="J68" s="27">
        <v>8</v>
      </c>
      <c r="K68" s="27">
        <v>117</v>
      </c>
      <c r="L68" s="88">
        <f t="shared" si="5"/>
        <v>0.0683760683760684</v>
      </c>
      <c r="M68" s="91" t="s">
        <v>1248</v>
      </c>
      <c r="N68" s="48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3"/>
      <c r="BN68" s="93"/>
      <c r="BO68" s="93"/>
      <c r="BP68" s="93"/>
      <c r="BQ68" s="93"/>
      <c r="BR68" s="93"/>
      <c r="BS68" s="93"/>
      <c r="BT68" s="93"/>
      <c r="BU68" s="93"/>
      <c r="BV68" s="93"/>
      <c r="BW68" s="93"/>
      <c r="BX68" s="93"/>
      <c r="BY68" s="93"/>
      <c r="BZ68" s="93"/>
      <c r="CA68" s="93"/>
      <c r="CB68" s="93"/>
      <c r="CC68" s="93"/>
      <c r="CD68" s="93"/>
      <c r="CE68" s="93"/>
      <c r="CF68" s="93"/>
      <c r="CG68" s="93"/>
      <c r="CH68" s="93"/>
      <c r="CI68" s="93"/>
      <c r="CJ68" s="93"/>
      <c r="CK68" s="93"/>
      <c r="CL68" s="93"/>
      <c r="CM68" s="93"/>
      <c r="CN68" s="93"/>
      <c r="CO68" s="93"/>
      <c r="CP68" s="93"/>
      <c r="CQ68" s="93"/>
      <c r="CR68" s="93"/>
      <c r="CS68" s="93"/>
      <c r="CT68" s="93"/>
      <c r="CU68" s="93"/>
      <c r="CV68" s="93"/>
      <c r="CW68" s="93"/>
      <c r="CX68" s="93"/>
      <c r="CY68" s="93"/>
      <c r="CZ68" s="93"/>
      <c r="DA68" s="93"/>
      <c r="DB68" s="93"/>
      <c r="DC68" s="93"/>
      <c r="DD68" s="93"/>
      <c r="DE68" s="93"/>
      <c r="DF68" s="93"/>
      <c r="DG68" s="93"/>
      <c r="DH68" s="93"/>
      <c r="DI68" s="93"/>
      <c r="DJ68" s="93"/>
      <c r="DK68" s="93"/>
      <c r="DL68" s="93"/>
      <c r="DM68" s="93"/>
      <c r="DN68" s="93"/>
      <c r="DO68" s="93"/>
      <c r="DP68" s="93"/>
      <c r="DQ68" s="93"/>
      <c r="DR68" s="93"/>
      <c r="DS68" s="93"/>
      <c r="DT68" s="93"/>
      <c r="DU68" s="93"/>
      <c r="DV68" s="93"/>
      <c r="DW68" s="93"/>
      <c r="DX68" s="93"/>
      <c r="DY68" s="93"/>
      <c r="DZ68" s="93"/>
      <c r="EA68" s="93"/>
      <c r="EB68" s="93"/>
      <c r="EC68" s="93"/>
      <c r="ED68" s="93"/>
      <c r="EE68" s="93"/>
      <c r="EF68" s="93"/>
      <c r="EG68" s="93"/>
      <c r="EH68" s="93"/>
      <c r="EI68" s="93"/>
      <c r="EJ68" s="93"/>
      <c r="EK68" s="93"/>
      <c r="EL68" s="93"/>
      <c r="EM68" s="93"/>
      <c r="EN68" s="93"/>
      <c r="EO68" s="93"/>
      <c r="EP68" s="93"/>
      <c r="EQ68" s="93"/>
      <c r="ER68" s="93"/>
      <c r="ES68" s="93"/>
      <c r="ET68" s="93"/>
      <c r="EU68" s="93"/>
      <c r="EV68" s="93"/>
      <c r="EW68" s="93"/>
      <c r="EX68" s="93"/>
      <c r="EY68" s="93"/>
      <c r="EZ68" s="93"/>
      <c r="FA68" s="93"/>
      <c r="FB68" s="93"/>
      <c r="FC68" s="93"/>
      <c r="FD68" s="93"/>
      <c r="FE68" s="93"/>
      <c r="FF68" s="93"/>
      <c r="FG68" s="93"/>
      <c r="FH68" s="93"/>
      <c r="FI68" s="93"/>
      <c r="FJ68" s="93"/>
      <c r="FK68" s="93"/>
      <c r="FL68" s="93"/>
      <c r="FM68" s="93"/>
      <c r="FN68" s="93"/>
      <c r="FO68" s="93"/>
      <c r="FP68" s="93"/>
      <c r="FQ68" s="93"/>
      <c r="FR68" s="93"/>
      <c r="FS68" s="93"/>
      <c r="FT68" s="93"/>
      <c r="FU68" s="93"/>
      <c r="FV68" s="93"/>
      <c r="FW68" s="93"/>
      <c r="FX68" s="93"/>
      <c r="FY68" s="93"/>
      <c r="FZ68" s="93"/>
      <c r="GA68" s="93"/>
      <c r="GB68" s="93"/>
      <c r="GC68" s="93"/>
      <c r="GD68" s="93"/>
      <c r="GE68" s="93"/>
      <c r="GF68" s="93"/>
      <c r="GG68" s="93"/>
      <c r="GH68" s="93"/>
      <c r="GI68" s="93"/>
      <c r="GJ68" s="93"/>
      <c r="GK68" s="93"/>
      <c r="GL68" s="93"/>
      <c r="GM68" s="93"/>
      <c r="GN68" s="93"/>
      <c r="GO68" s="93"/>
      <c r="GP68" s="93"/>
      <c r="GQ68" s="93"/>
      <c r="GR68" s="93"/>
      <c r="GS68" s="93"/>
      <c r="GT68" s="93"/>
      <c r="GU68" s="93"/>
      <c r="GV68" s="93"/>
      <c r="GW68" s="93"/>
      <c r="GX68" s="93"/>
      <c r="GY68" s="93"/>
      <c r="GZ68" s="93"/>
      <c r="HA68" s="93"/>
      <c r="HB68" s="93"/>
      <c r="HC68" s="93"/>
      <c r="HD68" s="93"/>
      <c r="HE68" s="93"/>
      <c r="HF68" s="93"/>
      <c r="HG68" s="93"/>
      <c r="HH68" s="93"/>
      <c r="HI68" s="93"/>
      <c r="HJ68" s="93"/>
      <c r="HK68" s="93"/>
      <c r="HL68" s="93"/>
      <c r="HM68" s="93"/>
      <c r="HN68" s="93"/>
      <c r="HO68" s="93"/>
      <c r="HP68" s="93"/>
      <c r="HQ68" s="93"/>
      <c r="HR68" s="93"/>
      <c r="HS68" s="93"/>
      <c r="HT68" s="93"/>
      <c r="HU68" s="93"/>
      <c r="HV68" s="93"/>
      <c r="HW68" s="93"/>
      <c r="HX68" s="93"/>
      <c r="HY68" s="93"/>
      <c r="HZ68" s="93"/>
      <c r="IA68" s="93"/>
      <c r="IB68" s="93"/>
      <c r="IC68" s="93"/>
      <c r="ID68" s="93"/>
      <c r="IE68" s="93"/>
      <c r="IF68" s="93"/>
      <c r="IG68" s="93"/>
      <c r="IH68" s="93"/>
      <c r="II68" s="93"/>
      <c r="IJ68" s="93"/>
      <c r="IK68" s="93"/>
      <c r="IL68" s="93"/>
      <c r="IM68" s="93"/>
      <c r="IN68" s="93"/>
      <c r="IO68" s="93"/>
      <c r="IP68" s="93"/>
      <c r="IQ68" s="93"/>
    </row>
    <row r="69" ht="17.25" spans="1:251">
      <c r="A69" s="24">
        <v>65</v>
      </c>
      <c r="B69" s="72">
        <v>2019011706</v>
      </c>
      <c r="C69" s="81" t="s">
        <v>900</v>
      </c>
      <c r="D69" s="24" t="s">
        <v>1183</v>
      </c>
      <c r="E69" s="28">
        <v>2019</v>
      </c>
      <c r="F69" s="96" t="s">
        <v>890</v>
      </c>
      <c r="G69" s="27">
        <v>3</v>
      </c>
      <c r="H69" s="27">
        <v>29</v>
      </c>
      <c r="I69" s="88">
        <f t="shared" si="4"/>
        <v>0.103448275862069</v>
      </c>
      <c r="J69" s="27">
        <v>13</v>
      </c>
      <c r="K69" s="27">
        <v>117</v>
      </c>
      <c r="L69" s="88">
        <f t="shared" si="5"/>
        <v>0.111111111111111</v>
      </c>
      <c r="M69" s="91" t="s">
        <v>1249</v>
      </c>
      <c r="N69" s="48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8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  <c r="BH69" s="93"/>
      <c r="BI69" s="93"/>
      <c r="BJ69" s="93"/>
      <c r="BK69" s="93"/>
      <c r="BL69" s="93"/>
      <c r="BM69" s="93"/>
      <c r="BN69" s="93"/>
      <c r="BO69" s="93"/>
      <c r="BP69" s="93"/>
      <c r="BQ69" s="93"/>
      <c r="BR69" s="93"/>
      <c r="BS69" s="93"/>
      <c r="BT69" s="93"/>
      <c r="BU69" s="93"/>
      <c r="BV69" s="93"/>
      <c r="BW69" s="93"/>
      <c r="BX69" s="93"/>
      <c r="BY69" s="93"/>
      <c r="BZ69" s="93"/>
      <c r="CA69" s="93"/>
      <c r="CB69" s="93"/>
      <c r="CC69" s="93"/>
      <c r="CD69" s="93"/>
      <c r="CE69" s="93"/>
      <c r="CF69" s="93"/>
      <c r="CG69" s="93"/>
      <c r="CH69" s="93"/>
      <c r="CI69" s="93"/>
      <c r="CJ69" s="93"/>
      <c r="CK69" s="93"/>
      <c r="CL69" s="93"/>
      <c r="CM69" s="93"/>
      <c r="CN69" s="93"/>
      <c r="CO69" s="93"/>
      <c r="CP69" s="93"/>
      <c r="CQ69" s="93"/>
      <c r="CR69" s="93"/>
      <c r="CS69" s="93"/>
      <c r="CT69" s="93"/>
      <c r="CU69" s="93"/>
      <c r="CV69" s="93"/>
      <c r="CW69" s="93"/>
      <c r="CX69" s="93"/>
      <c r="CY69" s="93"/>
      <c r="CZ69" s="93"/>
      <c r="DA69" s="93"/>
      <c r="DB69" s="93"/>
      <c r="DC69" s="93"/>
      <c r="DD69" s="93"/>
      <c r="DE69" s="93"/>
      <c r="DF69" s="93"/>
      <c r="DG69" s="93"/>
      <c r="DH69" s="93"/>
      <c r="DI69" s="93"/>
      <c r="DJ69" s="93"/>
      <c r="DK69" s="93"/>
      <c r="DL69" s="93"/>
      <c r="DM69" s="93"/>
      <c r="DN69" s="93"/>
      <c r="DO69" s="93"/>
      <c r="DP69" s="93"/>
      <c r="DQ69" s="93"/>
      <c r="DR69" s="93"/>
      <c r="DS69" s="93"/>
      <c r="DT69" s="93"/>
      <c r="DU69" s="93"/>
      <c r="DV69" s="93"/>
      <c r="DW69" s="93"/>
      <c r="DX69" s="93"/>
      <c r="DY69" s="93"/>
      <c r="DZ69" s="93"/>
      <c r="EA69" s="93"/>
      <c r="EB69" s="93"/>
      <c r="EC69" s="93"/>
      <c r="ED69" s="93"/>
      <c r="EE69" s="93"/>
      <c r="EF69" s="93"/>
      <c r="EG69" s="93"/>
      <c r="EH69" s="93"/>
      <c r="EI69" s="93"/>
      <c r="EJ69" s="93"/>
      <c r="EK69" s="93"/>
      <c r="EL69" s="93"/>
      <c r="EM69" s="93"/>
      <c r="EN69" s="93"/>
      <c r="EO69" s="93"/>
      <c r="EP69" s="93"/>
      <c r="EQ69" s="93"/>
      <c r="ER69" s="93"/>
      <c r="ES69" s="93"/>
      <c r="ET69" s="93"/>
      <c r="EU69" s="93"/>
      <c r="EV69" s="93"/>
      <c r="EW69" s="93"/>
      <c r="EX69" s="93"/>
      <c r="EY69" s="93"/>
      <c r="EZ69" s="93"/>
      <c r="FA69" s="93"/>
      <c r="FB69" s="93"/>
      <c r="FC69" s="93"/>
      <c r="FD69" s="93"/>
      <c r="FE69" s="93"/>
      <c r="FF69" s="93"/>
      <c r="FG69" s="93"/>
      <c r="FH69" s="93"/>
      <c r="FI69" s="93"/>
      <c r="FJ69" s="93"/>
      <c r="FK69" s="93"/>
      <c r="FL69" s="93"/>
      <c r="FM69" s="93"/>
      <c r="FN69" s="93"/>
      <c r="FO69" s="93"/>
      <c r="FP69" s="93"/>
      <c r="FQ69" s="93"/>
      <c r="FR69" s="93"/>
      <c r="FS69" s="93"/>
      <c r="FT69" s="93"/>
      <c r="FU69" s="93"/>
      <c r="FV69" s="93"/>
      <c r="FW69" s="93"/>
      <c r="FX69" s="93"/>
      <c r="FY69" s="93"/>
      <c r="FZ69" s="93"/>
      <c r="GA69" s="93"/>
      <c r="GB69" s="93"/>
      <c r="GC69" s="93"/>
      <c r="GD69" s="93"/>
      <c r="GE69" s="93"/>
      <c r="GF69" s="93"/>
      <c r="GG69" s="93"/>
      <c r="GH69" s="93"/>
      <c r="GI69" s="93"/>
      <c r="GJ69" s="93"/>
      <c r="GK69" s="93"/>
      <c r="GL69" s="93"/>
      <c r="GM69" s="93"/>
      <c r="GN69" s="93"/>
      <c r="GO69" s="93"/>
      <c r="GP69" s="93"/>
      <c r="GQ69" s="93"/>
      <c r="GR69" s="93"/>
      <c r="GS69" s="93"/>
      <c r="GT69" s="93"/>
      <c r="GU69" s="93"/>
      <c r="GV69" s="93"/>
      <c r="GW69" s="93"/>
      <c r="GX69" s="93"/>
      <c r="GY69" s="93"/>
      <c r="GZ69" s="93"/>
      <c r="HA69" s="93"/>
      <c r="HB69" s="93"/>
      <c r="HC69" s="93"/>
      <c r="HD69" s="93"/>
      <c r="HE69" s="93"/>
      <c r="HF69" s="93"/>
      <c r="HG69" s="93"/>
      <c r="HH69" s="93"/>
      <c r="HI69" s="93"/>
      <c r="HJ69" s="93"/>
      <c r="HK69" s="93"/>
      <c r="HL69" s="93"/>
      <c r="HM69" s="93"/>
      <c r="HN69" s="93"/>
      <c r="HO69" s="93"/>
      <c r="HP69" s="93"/>
      <c r="HQ69" s="93"/>
      <c r="HR69" s="93"/>
      <c r="HS69" s="93"/>
      <c r="HT69" s="93"/>
      <c r="HU69" s="93"/>
      <c r="HV69" s="93"/>
      <c r="HW69" s="93"/>
      <c r="HX69" s="93"/>
      <c r="HY69" s="93"/>
      <c r="HZ69" s="93"/>
      <c r="IA69" s="93"/>
      <c r="IB69" s="93"/>
      <c r="IC69" s="93"/>
      <c r="ID69" s="93"/>
      <c r="IE69" s="93"/>
      <c r="IF69" s="93"/>
      <c r="IG69" s="93"/>
      <c r="IH69" s="93"/>
      <c r="II69" s="93"/>
      <c r="IJ69" s="93"/>
      <c r="IK69" s="93"/>
      <c r="IL69" s="93"/>
      <c r="IM69" s="93"/>
      <c r="IN69" s="93"/>
      <c r="IO69" s="93"/>
      <c r="IP69" s="93"/>
      <c r="IQ69" s="93"/>
    </row>
    <row r="70" ht="17.25" spans="1:251">
      <c r="A70" s="24">
        <v>66</v>
      </c>
      <c r="B70" s="97">
        <v>2019011738</v>
      </c>
      <c r="C70" s="98" t="s">
        <v>878</v>
      </c>
      <c r="D70" s="99" t="s">
        <v>1183</v>
      </c>
      <c r="E70" s="99">
        <v>2019</v>
      </c>
      <c r="F70" s="96" t="s">
        <v>879</v>
      </c>
      <c r="G70" s="27">
        <v>1</v>
      </c>
      <c r="H70" s="27">
        <v>28</v>
      </c>
      <c r="I70" s="88">
        <f t="shared" si="4"/>
        <v>0.0357142857142857</v>
      </c>
      <c r="J70" s="27">
        <v>1</v>
      </c>
      <c r="K70" s="27">
        <v>117</v>
      </c>
      <c r="L70" s="88">
        <f t="shared" si="5"/>
        <v>0.00854700854700855</v>
      </c>
      <c r="M70" s="89" t="s">
        <v>1250</v>
      </c>
      <c r="N70" s="48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8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  <c r="BK70" s="93"/>
      <c r="BL70" s="93"/>
      <c r="BM70" s="93"/>
      <c r="BN70" s="93"/>
      <c r="BO70" s="93"/>
      <c r="BP70" s="93"/>
      <c r="BQ70" s="93"/>
      <c r="BR70" s="93"/>
      <c r="BS70" s="93"/>
      <c r="BT70" s="93"/>
      <c r="BU70" s="93"/>
      <c r="BV70" s="93"/>
      <c r="BW70" s="93"/>
      <c r="BX70" s="93"/>
      <c r="BY70" s="93"/>
      <c r="BZ70" s="93"/>
      <c r="CA70" s="93"/>
      <c r="CB70" s="93"/>
      <c r="CC70" s="93"/>
      <c r="CD70" s="93"/>
      <c r="CE70" s="93"/>
      <c r="CF70" s="93"/>
      <c r="CG70" s="93"/>
      <c r="CH70" s="93"/>
      <c r="CI70" s="93"/>
      <c r="CJ70" s="93"/>
      <c r="CK70" s="93"/>
      <c r="CL70" s="93"/>
      <c r="CM70" s="93"/>
      <c r="CN70" s="93"/>
      <c r="CO70" s="93"/>
      <c r="CP70" s="93"/>
      <c r="CQ70" s="93"/>
      <c r="CR70" s="93"/>
      <c r="CS70" s="93"/>
      <c r="CT70" s="93"/>
      <c r="CU70" s="93"/>
      <c r="CV70" s="93"/>
      <c r="CW70" s="93"/>
      <c r="CX70" s="93"/>
      <c r="CY70" s="93"/>
      <c r="CZ70" s="93"/>
      <c r="DA70" s="93"/>
      <c r="DB70" s="93"/>
      <c r="DC70" s="93"/>
      <c r="DD70" s="93"/>
      <c r="DE70" s="93"/>
      <c r="DF70" s="93"/>
      <c r="DG70" s="93"/>
      <c r="DH70" s="93"/>
      <c r="DI70" s="93"/>
      <c r="DJ70" s="93"/>
      <c r="DK70" s="93"/>
      <c r="DL70" s="93"/>
      <c r="DM70" s="93"/>
      <c r="DN70" s="93"/>
      <c r="DO70" s="93"/>
      <c r="DP70" s="93"/>
      <c r="DQ70" s="93"/>
      <c r="DR70" s="93"/>
      <c r="DS70" s="93"/>
      <c r="DT70" s="93"/>
      <c r="DU70" s="93"/>
      <c r="DV70" s="93"/>
      <c r="DW70" s="93"/>
      <c r="DX70" s="93"/>
      <c r="DY70" s="93"/>
      <c r="DZ70" s="93"/>
      <c r="EA70" s="93"/>
      <c r="EB70" s="93"/>
      <c r="EC70" s="93"/>
      <c r="ED70" s="93"/>
      <c r="EE70" s="93"/>
      <c r="EF70" s="93"/>
      <c r="EG70" s="93"/>
      <c r="EH70" s="93"/>
      <c r="EI70" s="93"/>
      <c r="EJ70" s="93"/>
      <c r="EK70" s="93"/>
      <c r="EL70" s="93"/>
      <c r="EM70" s="93"/>
      <c r="EN70" s="93"/>
      <c r="EO70" s="93"/>
      <c r="EP70" s="93"/>
      <c r="EQ70" s="93"/>
      <c r="ER70" s="93"/>
      <c r="ES70" s="93"/>
      <c r="ET70" s="93"/>
      <c r="EU70" s="93"/>
      <c r="EV70" s="93"/>
      <c r="EW70" s="93"/>
      <c r="EX70" s="93"/>
      <c r="EY70" s="93"/>
      <c r="EZ70" s="93"/>
      <c r="FA70" s="93"/>
      <c r="FB70" s="93"/>
      <c r="FC70" s="93"/>
      <c r="FD70" s="93"/>
      <c r="FE70" s="93"/>
      <c r="FF70" s="93"/>
      <c r="FG70" s="93"/>
      <c r="FH70" s="93"/>
      <c r="FI70" s="93"/>
      <c r="FJ70" s="93"/>
      <c r="FK70" s="93"/>
      <c r="FL70" s="93"/>
      <c r="FM70" s="93"/>
      <c r="FN70" s="93"/>
      <c r="FO70" s="93"/>
      <c r="FP70" s="93"/>
      <c r="FQ70" s="93"/>
      <c r="FR70" s="93"/>
      <c r="FS70" s="93"/>
      <c r="FT70" s="93"/>
      <c r="FU70" s="93"/>
      <c r="FV70" s="93"/>
      <c r="FW70" s="93"/>
      <c r="FX70" s="93"/>
      <c r="FY70" s="93"/>
      <c r="FZ70" s="93"/>
      <c r="GA70" s="93"/>
      <c r="GB70" s="93"/>
      <c r="GC70" s="93"/>
      <c r="GD70" s="93"/>
      <c r="GE70" s="93"/>
      <c r="GF70" s="93"/>
      <c r="GG70" s="93"/>
      <c r="GH70" s="93"/>
      <c r="GI70" s="93"/>
      <c r="GJ70" s="93"/>
      <c r="GK70" s="93"/>
      <c r="GL70" s="93"/>
      <c r="GM70" s="93"/>
      <c r="GN70" s="93"/>
      <c r="GO70" s="93"/>
      <c r="GP70" s="93"/>
      <c r="GQ70" s="93"/>
      <c r="GR70" s="93"/>
      <c r="GS70" s="93"/>
      <c r="GT70" s="93"/>
      <c r="GU70" s="93"/>
      <c r="GV70" s="93"/>
      <c r="GW70" s="93"/>
      <c r="GX70" s="93"/>
      <c r="GY70" s="93"/>
      <c r="GZ70" s="93"/>
      <c r="HA70" s="93"/>
      <c r="HB70" s="93"/>
      <c r="HC70" s="93"/>
      <c r="HD70" s="93"/>
      <c r="HE70" s="93"/>
      <c r="HF70" s="93"/>
      <c r="HG70" s="93"/>
      <c r="HH70" s="93"/>
      <c r="HI70" s="93"/>
      <c r="HJ70" s="93"/>
      <c r="HK70" s="93"/>
      <c r="HL70" s="93"/>
      <c r="HM70" s="93"/>
      <c r="HN70" s="93"/>
      <c r="HO70" s="93"/>
      <c r="HP70" s="93"/>
      <c r="HQ70" s="93"/>
      <c r="HR70" s="93"/>
      <c r="HS70" s="93"/>
      <c r="HT70" s="93"/>
      <c r="HU70" s="93"/>
      <c r="HV70" s="93"/>
      <c r="HW70" s="93"/>
      <c r="HX70" s="93"/>
      <c r="HY70" s="93"/>
      <c r="HZ70" s="93"/>
      <c r="IA70" s="93"/>
      <c r="IB70" s="93"/>
      <c r="IC70" s="93"/>
      <c r="ID70" s="93"/>
      <c r="IE70" s="93"/>
      <c r="IF70" s="93"/>
      <c r="IG70" s="93"/>
      <c r="IH70" s="93"/>
      <c r="II70" s="93"/>
      <c r="IJ70" s="93"/>
      <c r="IK70" s="93"/>
      <c r="IL70" s="93"/>
      <c r="IM70" s="93"/>
      <c r="IN70" s="93"/>
      <c r="IO70" s="93"/>
      <c r="IP70" s="93"/>
      <c r="IQ70" s="93"/>
    </row>
    <row r="71" ht="17.25" spans="1:251">
      <c r="A71" s="24">
        <v>67</v>
      </c>
      <c r="B71" s="28">
        <v>2019011739</v>
      </c>
      <c r="C71" s="23" t="s">
        <v>884</v>
      </c>
      <c r="D71" s="99" t="s">
        <v>1183</v>
      </c>
      <c r="E71" s="99">
        <v>2019</v>
      </c>
      <c r="F71" s="96" t="s">
        <v>879</v>
      </c>
      <c r="G71" s="27">
        <v>2</v>
      </c>
      <c r="H71" s="27">
        <v>28</v>
      </c>
      <c r="I71" s="88">
        <f t="shared" si="4"/>
        <v>0.0714285714285714</v>
      </c>
      <c r="J71" s="27">
        <v>3</v>
      </c>
      <c r="K71" s="27">
        <v>117</v>
      </c>
      <c r="L71" s="88">
        <f t="shared" si="5"/>
        <v>0.0256410256410256</v>
      </c>
      <c r="M71" s="90" t="s">
        <v>1251</v>
      </c>
      <c r="N71" s="48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8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  <c r="BL71" s="93"/>
      <c r="BM71" s="93"/>
      <c r="BN71" s="93"/>
      <c r="BO71" s="93"/>
      <c r="BP71" s="93"/>
      <c r="BQ71" s="93"/>
      <c r="BR71" s="93"/>
      <c r="BS71" s="93"/>
      <c r="BT71" s="93"/>
      <c r="BU71" s="93"/>
      <c r="BV71" s="93"/>
      <c r="BW71" s="93"/>
      <c r="BX71" s="93"/>
      <c r="BY71" s="93"/>
      <c r="BZ71" s="93"/>
      <c r="CA71" s="93"/>
      <c r="CB71" s="93"/>
      <c r="CC71" s="93"/>
      <c r="CD71" s="93"/>
      <c r="CE71" s="93"/>
      <c r="CF71" s="93"/>
      <c r="CG71" s="93"/>
      <c r="CH71" s="93"/>
      <c r="CI71" s="93"/>
      <c r="CJ71" s="93"/>
      <c r="CK71" s="93"/>
      <c r="CL71" s="93"/>
      <c r="CM71" s="93"/>
      <c r="CN71" s="93"/>
      <c r="CO71" s="93"/>
      <c r="CP71" s="93"/>
      <c r="CQ71" s="93"/>
      <c r="CR71" s="93"/>
      <c r="CS71" s="93"/>
      <c r="CT71" s="93"/>
      <c r="CU71" s="93"/>
      <c r="CV71" s="93"/>
      <c r="CW71" s="93"/>
      <c r="CX71" s="93"/>
      <c r="CY71" s="93"/>
      <c r="CZ71" s="93"/>
      <c r="DA71" s="93"/>
      <c r="DB71" s="93"/>
      <c r="DC71" s="93"/>
      <c r="DD71" s="93"/>
      <c r="DE71" s="93"/>
      <c r="DF71" s="93"/>
      <c r="DG71" s="93"/>
      <c r="DH71" s="93"/>
      <c r="DI71" s="93"/>
      <c r="DJ71" s="93"/>
      <c r="DK71" s="93"/>
      <c r="DL71" s="93"/>
      <c r="DM71" s="93"/>
      <c r="DN71" s="93"/>
      <c r="DO71" s="93"/>
      <c r="DP71" s="93"/>
      <c r="DQ71" s="93"/>
      <c r="DR71" s="93"/>
      <c r="DS71" s="93"/>
      <c r="DT71" s="93"/>
      <c r="DU71" s="93"/>
      <c r="DV71" s="93"/>
      <c r="DW71" s="93"/>
      <c r="DX71" s="93"/>
      <c r="DY71" s="93"/>
      <c r="DZ71" s="93"/>
      <c r="EA71" s="93"/>
      <c r="EB71" s="93"/>
      <c r="EC71" s="93"/>
      <c r="ED71" s="93"/>
      <c r="EE71" s="93"/>
      <c r="EF71" s="93"/>
      <c r="EG71" s="93"/>
      <c r="EH71" s="93"/>
      <c r="EI71" s="93"/>
      <c r="EJ71" s="93"/>
      <c r="EK71" s="93"/>
      <c r="EL71" s="93"/>
      <c r="EM71" s="93"/>
      <c r="EN71" s="93"/>
      <c r="EO71" s="93"/>
      <c r="EP71" s="93"/>
      <c r="EQ71" s="93"/>
      <c r="ER71" s="93"/>
      <c r="ES71" s="93"/>
      <c r="ET71" s="93"/>
      <c r="EU71" s="93"/>
      <c r="EV71" s="93"/>
      <c r="EW71" s="93"/>
      <c r="EX71" s="93"/>
      <c r="EY71" s="93"/>
      <c r="EZ71" s="93"/>
      <c r="FA71" s="93"/>
      <c r="FB71" s="93"/>
      <c r="FC71" s="93"/>
      <c r="FD71" s="93"/>
      <c r="FE71" s="93"/>
      <c r="FF71" s="93"/>
      <c r="FG71" s="93"/>
      <c r="FH71" s="93"/>
      <c r="FI71" s="93"/>
      <c r="FJ71" s="93"/>
      <c r="FK71" s="93"/>
      <c r="FL71" s="93"/>
      <c r="FM71" s="93"/>
      <c r="FN71" s="93"/>
      <c r="FO71" s="93"/>
      <c r="FP71" s="93"/>
      <c r="FQ71" s="93"/>
      <c r="FR71" s="93"/>
      <c r="FS71" s="93"/>
      <c r="FT71" s="93"/>
      <c r="FU71" s="93"/>
      <c r="FV71" s="93"/>
      <c r="FW71" s="93"/>
      <c r="FX71" s="93"/>
      <c r="FY71" s="93"/>
      <c r="FZ71" s="93"/>
      <c r="GA71" s="93"/>
      <c r="GB71" s="93"/>
      <c r="GC71" s="93"/>
      <c r="GD71" s="93"/>
      <c r="GE71" s="93"/>
      <c r="GF71" s="93"/>
      <c r="GG71" s="93"/>
      <c r="GH71" s="93"/>
      <c r="GI71" s="93"/>
      <c r="GJ71" s="93"/>
      <c r="GK71" s="93"/>
      <c r="GL71" s="93"/>
      <c r="GM71" s="93"/>
      <c r="GN71" s="93"/>
      <c r="GO71" s="93"/>
      <c r="GP71" s="93"/>
      <c r="GQ71" s="93"/>
      <c r="GR71" s="93"/>
      <c r="GS71" s="93"/>
      <c r="GT71" s="93"/>
      <c r="GU71" s="93"/>
      <c r="GV71" s="93"/>
      <c r="GW71" s="93"/>
      <c r="GX71" s="93"/>
      <c r="GY71" s="93"/>
      <c r="GZ71" s="93"/>
      <c r="HA71" s="93"/>
      <c r="HB71" s="93"/>
      <c r="HC71" s="93"/>
      <c r="HD71" s="93"/>
      <c r="HE71" s="93"/>
      <c r="HF71" s="93"/>
      <c r="HG71" s="93"/>
      <c r="HH71" s="93"/>
      <c r="HI71" s="93"/>
      <c r="HJ71" s="93"/>
      <c r="HK71" s="93"/>
      <c r="HL71" s="93"/>
      <c r="HM71" s="93"/>
      <c r="HN71" s="93"/>
      <c r="HO71" s="93"/>
      <c r="HP71" s="93"/>
      <c r="HQ71" s="93"/>
      <c r="HR71" s="93"/>
      <c r="HS71" s="93"/>
      <c r="HT71" s="93"/>
      <c r="HU71" s="93"/>
      <c r="HV71" s="93"/>
      <c r="HW71" s="93"/>
      <c r="HX71" s="93"/>
      <c r="HY71" s="93"/>
      <c r="HZ71" s="93"/>
      <c r="IA71" s="93"/>
      <c r="IB71" s="93"/>
      <c r="IC71" s="93"/>
      <c r="ID71" s="93"/>
      <c r="IE71" s="93"/>
      <c r="IF71" s="93"/>
      <c r="IG71" s="93"/>
      <c r="IH71" s="93"/>
      <c r="II71" s="93"/>
      <c r="IJ71" s="93"/>
      <c r="IK71" s="93"/>
      <c r="IL71" s="93"/>
      <c r="IM71" s="93"/>
      <c r="IN71" s="93"/>
      <c r="IO71" s="93"/>
      <c r="IP71" s="93"/>
      <c r="IQ71" s="93"/>
    </row>
    <row r="72" ht="17.25" spans="1:251">
      <c r="A72" s="24">
        <v>68</v>
      </c>
      <c r="B72" s="28">
        <v>2019011805</v>
      </c>
      <c r="C72" s="23" t="s">
        <v>1058</v>
      </c>
      <c r="D72" s="24" t="s">
        <v>1183</v>
      </c>
      <c r="E72" s="24">
        <v>2019</v>
      </c>
      <c r="F72" s="82" t="s">
        <v>1059</v>
      </c>
      <c r="G72" s="27">
        <v>1</v>
      </c>
      <c r="H72" s="27">
        <v>26</v>
      </c>
      <c r="I72" s="88">
        <f t="shared" si="4"/>
        <v>0.0384615384615385</v>
      </c>
      <c r="J72" s="27">
        <v>2</v>
      </c>
      <c r="K72" s="27">
        <v>72</v>
      </c>
      <c r="L72" s="88">
        <f t="shared" si="5"/>
        <v>0.0277777777777778</v>
      </c>
      <c r="M72" s="90" t="s">
        <v>1252</v>
      </c>
      <c r="N72" s="48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  <c r="AA72" s="8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  <c r="BH72" s="93"/>
      <c r="BI72" s="93"/>
      <c r="BJ72" s="93"/>
      <c r="BK72" s="93"/>
      <c r="BL72" s="93"/>
      <c r="BM72" s="93"/>
      <c r="BN72" s="93"/>
      <c r="BO72" s="93"/>
      <c r="BP72" s="93"/>
      <c r="BQ72" s="93"/>
      <c r="BR72" s="93"/>
      <c r="BS72" s="93"/>
      <c r="BT72" s="93"/>
      <c r="BU72" s="93"/>
      <c r="BV72" s="93"/>
      <c r="BW72" s="93"/>
      <c r="BX72" s="93"/>
      <c r="BY72" s="93"/>
      <c r="BZ72" s="93"/>
      <c r="CA72" s="93"/>
      <c r="CB72" s="93"/>
      <c r="CC72" s="93"/>
      <c r="CD72" s="93"/>
      <c r="CE72" s="93"/>
      <c r="CF72" s="93"/>
      <c r="CG72" s="93"/>
      <c r="CH72" s="93"/>
      <c r="CI72" s="93"/>
      <c r="CJ72" s="93"/>
      <c r="CK72" s="93"/>
      <c r="CL72" s="93"/>
      <c r="CM72" s="93"/>
      <c r="CN72" s="93"/>
      <c r="CO72" s="93"/>
      <c r="CP72" s="93"/>
      <c r="CQ72" s="93"/>
      <c r="CR72" s="93"/>
      <c r="CS72" s="93"/>
      <c r="CT72" s="93"/>
      <c r="CU72" s="93"/>
      <c r="CV72" s="93"/>
      <c r="CW72" s="93"/>
      <c r="CX72" s="93"/>
      <c r="CY72" s="93"/>
      <c r="CZ72" s="93"/>
      <c r="DA72" s="93"/>
      <c r="DB72" s="93"/>
      <c r="DC72" s="93"/>
      <c r="DD72" s="93"/>
      <c r="DE72" s="93"/>
      <c r="DF72" s="93"/>
      <c r="DG72" s="93"/>
      <c r="DH72" s="93"/>
      <c r="DI72" s="93"/>
      <c r="DJ72" s="93"/>
      <c r="DK72" s="93"/>
      <c r="DL72" s="93"/>
      <c r="DM72" s="93"/>
      <c r="DN72" s="93"/>
      <c r="DO72" s="93"/>
      <c r="DP72" s="93"/>
      <c r="DQ72" s="93"/>
      <c r="DR72" s="93"/>
      <c r="DS72" s="93"/>
      <c r="DT72" s="93"/>
      <c r="DU72" s="93"/>
      <c r="DV72" s="93"/>
      <c r="DW72" s="93"/>
      <c r="DX72" s="93"/>
      <c r="DY72" s="93"/>
      <c r="DZ72" s="93"/>
      <c r="EA72" s="93"/>
      <c r="EB72" s="93"/>
      <c r="EC72" s="93"/>
      <c r="ED72" s="93"/>
      <c r="EE72" s="93"/>
      <c r="EF72" s="93"/>
      <c r="EG72" s="93"/>
      <c r="EH72" s="93"/>
      <c r="EI72" s="93"/>
      <c r="EJ72" s="93"/>
      <c r="EK72" s="93"/>
      <c r="EL72" s="93"/>
      <c r="EM72" s="93"/>
      <c r="EN72" s="93"/>
      <c r="EO72" s="93"/>
      <c r="EP72" s="93"/>
      <c r="EQ72" s="93"/>
      <c r="ER72" s="93"/>
      <c r="ES72" s="93"/>
      <c r="ET72" s="93"/>
      <c r="EU72" s="93"/>
      <c r="EV72" s="93"/>
      <c r="EW72" s="93"/>
      <c r="EX72" s="93"/>
      <c r="EY72" s="93"/>
      <c r="EZ72" s="93"/>
      <c r="FA72" s="93"/>
      <c r="FB72" s="93"/>
      <c r="FC72" s="93"/>
      <c r="FD72" s="93"/>
      <c r="FE72" s="93"/>
      <c r="FF72" s="93"/>
      <c r="FG72" s="93"/>
      <c r="FH72" s="93"/>
      <c r="FI72" s="93"/>
      <c r="FJ72" s="93"/>
      <c r="FK72" s="93"/>
      <c r="FL72" s="93"/>
      <c r="FM72" s="93"/>
      <c r="FN72" s="93"/>
      <c r="FO72" s="93"/>
      <c r="FP72" s="93"/>
      <c r="FQ72" s="93"/>
      <c r="FR72" s="93"/>
      <c r="FS72" s="93"/>
      <c r="FT72" s="93"/>
      <c r="FU72" s="93"/>
      <c r="FV72" s="93"/>
      <c r="FW72" s="93"/>
      <c r="FX72" s="93"/>
      <c r="FY72" s="93"/>
      <c r="FZ72" s="93"/>
      <c r="GA72" s="93"/>
      <c r="GB72" s="93"/>
      <c r="GC72" s="93"/>
      <c r="GD72" s="93"/>
      <c r="GE72" s="93"/>
      <c r="GF72" s="93"/>
      <c r="GG72" s="93"/>
      <c r="GH72" s="93"/>
      <c r="GI72" s="93"/>
      <c r="GJ72" s="93"/>
      <c r="GK72" s="93"/>
      <c r="GL72" s="93"/>
      <c r="GM72" s="93"/>
      <c r="GN72" s="93"/>
      <c r="GO72" s="93"/>
      <c r="GP72" s="93"/>
      <c r="GQ72" s="93"/>
      <c r="GR72" s="93"/>
      <c r="GS72" s="93"/>
      <c r="GT72" s="93"/>
      <c r="GU72" s="93"/>
      <c r="GV72" s="93"/>
      <c r="GW72" s="93"/>
      <c r="GX72" s="93"/>
      <c r="GY72" s="93"/>
      <c r="GZ72" s="93"/>
      <c r="HA72" s="93"/>
      <c r="HB72" s="93"/>
      <c r="HC72" s="93"/>
      <c r="HD72" s="93"/>
      <c r="HE72" s="93"/>
      <c r="HF72" s="93"/>
      <c r="HG72" s="93"/>
      <c r="HH72" s="93"/>
      <c r="HI72" s="93"/>
      <c r="HJ72" s="93"/>
      <c r="HK72" s="93"/>
      <c r="HL72" s="93"/>
      <c r="HM72" s="93"/>
      <c r="HN72" s="93"/>
      <c r="HO72" s="93"/>
      <c r="HP72" s="93"/>
      <c r="HQ72" s="93"/>
      <c r="HR72" s="93"/>
      <c r="HS72" s="93"/>
      <c r="HT72" s="93"/>
      <c r="HU72" s="93"/>
      <c r="HV72" s="93"/>
      <c r="HW72" s="93"/>
      <c r="HX72" s="93"/>
      <c r="HY72" s="93"/>
      <c r="HZ72" s="93"/>
      <c r="IA72" s="93"/>
      <c r="IB72" s="93"/>
      <c r="IC72" s="93"/>
      <c r="ID72" s="93"/>
      <c r="IE72" s="93"/>
      <c r="IF72" s="93"/>
      <c r="IG72" s="93"/>
      <c r="IH72" s="93"/>
      <c r="II72" s="93"/>
      <c r="IJ72" s="93"/>
      <c r="IK72" s="93"/>
      <c r="IL72" s="93"/>
      <c r="IM72" s="93"/>
      <c r="IN72" s="93"/>
      <c r="IO72" s="93"/>
      <c r="IP72" s="93"/>
      <c r="IQ72" s="93"/>
    </row>
    <row r="73" ht="17.25" spans="1:251">
      <c r="A73" s="24">
        <v>69</v>
      </c>
      <c r="B73" s="28">
        <v>2019011819</v>
      </c>
      <c r="C73" s="23" t="s">
        <v>1060</v>
      </c>
      <c r="D73" s="28" t="s">
        <v>1185</v>
      </c>
      <c r="E73" s="28">
        <v>2019</v>
      </c>
      <c r="F73" s="82" t="s">
        <v>1059</v>
      </c>
      <c r="G73" s="27">
        <v>2</v>
      </c>
      <c r="H73" s="27">
        <v>26</v>
      </c>
      <c r="I73" s="88">
        <f t="shared" si="4"/>
        <v>0.0769230769230769</v>
      </c>
      <c r="J73" s="27">
        <v>3</v>
      </c>
      <c r="K73" s="27">
        <v>72</v>
      </c>
      <c r="L73" s="88">
        <f t="shared" si="5"/>
        <v>0.0416666666666667</v>
      </c>
      <c r="M73" s="89" t="s">
        <v>1253</v>
      </c>
      <c r="N73" s="48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  <c r="AA73" s="8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  <c r="BL73" s="93"/>
      <c r="BM73" s="93"/>
      <c r="BN73" s="93"/>
      <c r="BO73" s="93"/>
      <c r="BP73" s="93"/>
      <c r="BQ73" s="93"/>
      <c r="BR73" s="93"/>
      <c r="BS73" s="93"/>
      <c r="BT73" s="93"/>
      <c r="BU73" s="93"/>
      <c r="BV73" s="93"/>
      <c r="BW73" s="93"/>
      <c r="BX73" s="93"/>
      <c r="BY73" s="93"/>
      <c r="BZ73" s="93"/>
      <c r="CA73" s="93"/>
      <c r="CB73" s="93"/>
      <c r="CC73" s="93"/>
      <c r="CD73" s="93"/>
      <c r="CE73" s="93"/>
      <c r="CF73" s="93"/>
      <c r="CG73" s="93"/>
      <c r="CH73" s="93"/>
      <c r="CI73" s="93"/>
      <c r="CJ73" s="93"/>
      <c r="CK73" s="93"/>
      <c r="CL73" s="93"/>
      <c r="CM73" s="93"/>
      <c r="CN73" s="93"/>
      <c r="CO73" s="93"/>
      <c r="CP73" s="93"/>
      <c r="CQ73" s="93"/>
      <c r="CR73" s="93"/>
      <c r="CS73" s="93"/>
      <c r="CT73" s="93"/>
      <c r="CU73" s="93"/>
      <c r="CV73" s="93"/>
      <c r="CW73" s="93"/>
      <c r="CX73" s="93"/>
      <c r="CY73" s="93"/>
      <c r="CZ73" s="93"/>
      <c r="DA73" s="93"/>
      <c r="DB73" s="93"/>
      <c r="DC73" s="93"/>
      <c r="DD73" s="93"/>
      <c r="DE73" s="93"/>
      <c r="DF73" s="93"/>
      <c r="DG73" s="93"/>
      <c r="DH73" s="93"/>
      <c r="DI73" s="93"/>
      <c r="DJ73" s="93"/>
      <c r="DK73" s="93"/>
      <c r="DL73" s="93"/>
      <c r="DM73" s="93"/>
      <c r="DN73" s="93"/>
      <c r="DO73" s="93"/>
      <c r="DP73" s="93"/>
      <c r="DQ73" s="93"/>
      <c r="DR73" s="93"/>
      <c r="DS73" s="93"/>
      <c r="DT73" s="93"/>
      <c r="DU73" s="93"/>
      <c r="DV73" s="93"/>
      <c r="DW73" s="93"/>
      <c r="DX73" s="93"/>
      <c r="DY73" s="93"/>
      <c r="DZ73" s="93"/>
      <c r="EA73" s="93"/>
      <c r="EB73" s="93"/>
      <c r="EC73" s="93"/>
      <c r="ED73" s="93"/>
      <c r="EE73" s="93"/>
      <c r="EF73" s="93"/>
      <c r="EG73" s="93"/>
      <c r="EH73" s="93"/>
      <c r="EI73" s="93"/>
      <c r="EJ73" s="93"/>
      <c r="EK73" s="93"/>
      <c r="EL73" s="93"/>
      <c r="EM73" s="93"/>
      <c r="EN73" s="93"/>
      <c r="EO73" s="93"/>
      <c r="EP73" s="93"/>
      <c r="EQ73" s="93"/>
      <c r="ER73" s="93"/>
      <c r="ES73" s="93"/>
      <c r="ET73" s="93"/>
      <c r="EU73" s="93"/>
      <c r="EV73" s="93"/>
      <c r="EW73" s="93"/>
      <c r="EX73" s="93"/>
      <c r="EY73" s="93"/>
      <c r="EZ73" s="93"/>
      <c r="FA73" s="93"/>
      <c r="FB73" s="93"/>
      <c r="FC73" s="93"/>
      <c r="FD73" s="93"/>
      <c r="FE73" s="93"/>
      <c r="FF73" s="93"/>
      <c r="FG73" s="93"/>
      <c r="FH73" s="93"/>
      <c r="FI73" s="93"/>
      <c r="FJ73" s="93"/>
      <c r="FK73" s="93"/>
      <c r="FL73" s="93"/>
      <c r="FM73" s="93"/>
      <c r="FN73" s="93"/>
      <c r="FO73" s="93"/>
      <c r="FP73" s="93"/>
      <c r="FQ73" s="93"/>
      <c r="FR73" s="93"/>
      <c r="FS73" s="93"/>
      <c r="FT73" s="93"/>
      <c r="FU73" s="93"/>
      <c r="FV73" s="93"/>
      <c r="FW73" s="93"/>
      <c r="FX73" s="93"/>
      <c r="FY73" s="93"/>
      <c r="FZ73" s="93"/>
      <c r="GA73" s="93"/>
      <c r="GB73" s="93"/>
      <c r="GC73" s="93"/>
      <c r="GD73" s="93"/>
      <c r="GE73" s="93"/>
      <c r="GF73" s="93"/>
      <c r="GG73" s="93"/>
      <c r="GH73" s="93"/>
      <c r="GI73" s="93"/>
      <c r="GJ73" s="93"/>
      <c r="GK73" s="93"/>
      <c r="GL73" s="93"/>
      <c r="GM73" s="93"/>
      <c r="GN73" s="93"/>
      <c r="GO73" s="93"/>
      <c r="GP73" s="93"/>
      <c r="GQ73" s="93"/>
      <c r="GR73" s="93"/>
      <c r="GS73" s="93"/>
      <c r="GT73" s="93"/>
      <c r="GU73" s="93"/>
      <c r="GV73" s="93"/>
      <c r="GW73" s="93"/>
      <c r="GX73" s="93"/>
      <c r="GY73" s="93"/>
      <c r="GZ73" s="93"/>
      <c r="HA73" s="93"/>
      <c r="HB73" s="93"/>
      <c r="HC73" s="93"/>
      <c r="HD73" s="93"/>
      <c r="HE73" s="93"/>
      <c r="HF73" s="93"/>
      <c r="HG73" s="93"/>
      <c r="HH73" s="93"/>
      <c r="HI73" s="93"/>
      <c r="HJ73" s="93"/>
      <c r="HK73" s="93"/>
      <c r="HL73" s="93"/>
      <c r="HM73" s="93"/>
      <c r="HN73" s="93"/>
      <c r="HO73" s="93"/>
      <c r="HP73" s="93"/>
      <c r="HQ73" s="93"/>
      <c r="HR73" s="93"/>
      <c r="HS73" s="93"/>
      <c r="HT73" s="93"/>
      <c r="HU73" s="93"/>
      <c r="HV73" s="93"/>
      <c r="HW73" s="93"/>
      <c r="HX73" s="93"/>
      <c r="HY73" s="93"/>
      <c r="HZ73" s="93"/>
      <c r="IA73" s="93"/>
      <c r="IB73" s="93"/>
      <c r="IC73" s="93"/>
      <c r="ID73" s="93"/>
      <c r="IE73" s="93"/>
      <c r="IF73" s="93"/>
      <c r="IG73" s="93"/>
      <c r="IH73" s="93"/>
      <c r="II73" s="93"/>
      <c r="IJ73" s="93"/>
      <c r="IK73" s="93"/>
      <c r="IL73" s="93"/>
      <c r="IM73" s="93"/>
      <c r="IN73" s="93"/>
      <c r="IO73" s="93"/>
      <c r="IP73" s="93"/>
      <c r="IQ73" s="93"/>
    </row>
    <row r="74" ht="17.25" spans="1:251">
      <c r="A74" s="24">
        <v>70</v>
      </c>
      <c r="B74" s="72">
        <v>2019011811</v>
      </c>
      <c r="C74" s="81" t="s">
        <v>1064</v>
      </c>
      <c r="D74" s="24" t="s">
        <v>1183</v>
      </c>
      <c r="E74" s="28">
        <v>2019</v>
      </c>
      <c r="F74" s="82" t="s">
        <v>1059</v>
      </c>
      <c r="G74" s="27">
        <v>3</v>
      </c>
      <c r="H74" s="27">
        <v>26</v>
      </c>
      <c r="I74" s="88">
        <f t="shared" si="4"/>
        <v>0.115384615384615</v>
      </c>
      <c r="J74" s="27">
        <v>6</v>
      </c>
      <c r="K74" s="27">
        <v>72</v>
      </c>
      <c r="L74" s="88">
        <f t="shared" si="5"/>
        <v>0.0833333333333333</v>
      </c>
      <c r="M74" s="91" t="s">
        <v>1254</v>
      </c>
      <c r="N74" s="48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  <c r="AA74" s="8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  <c r="BH74" s="93"/>
      <c r="BI74" s="93"/>
      <c r="BJ74" s="93"/>
      <c r="BK74" s="93"/>
      <c r="BL74" s="93"/>
      <c r="BM74" s="93"/>
      <c r="BN74" s="93"/>
      <c r="BO74" s="93"/>
      <c r="BP74" s="93"/>
      <c r="BQ74" s="93"/>
      <c r="BR74" s="93"/>
      <c r="BS74" s="93"/>
      <c r="BT74" s="93"/>
      <c r="BU74" s="93"/>
      <c r="BV74" s="93"/>
      <c r="BW74" s="93"/>
      <c r="BX74" s="93"/>
      <c r="BY74" s="93"/>
      <c r="BZ74" s="93"/>
      <c r="CA74" s="93"/>
      <c r="CB74" s="93"/>
      <c r="CC74" s="93"/>
      <c r="CD74" s="93"/>
      <c r="CE74" s="93"/>
      <c r="CF74" s="93"/>
      <c r="CG74" s="93"/>
      <c r="CH74" s="93"/>
      <c r="CI74" s="93"/>
      <c r="CJ74" s="93"/>
      <c r="CK74" s="93"/>
      <c r="CL74" s="93"/>
      <c r="CM74" s="93"/>
      <c r="CN74" s="93"/>
      <c r="CO74" s="93"/>
      <c r="CP74" s="93"/>
      <c r="CQ74" s="93"/>
      <c r="CR74" s="93"/>
      <c r="CS74" s="93"/>
      <c r="CT74" s="93"/>
      <c r="CU74" s="93"/>
      <c r="CV74" s="93"/>
      <c r="CW74" s="93"/>
      <c r="CX74" s="93"/>
      <c r="CY74" s="93"/>
      <c r="CZ74" s="93"/>
      <c r="DA74" s="93"/>
      <c r="DB74" s="93"/>
      <c r="DC74" s="93"/>
      <c r="DD74" s="93"/>
      <c r="DE74" s="93"/>
      <c r="DF74" s="93"/>
      <c r="DG74" s="93"/>
      <c r="DH74" s="93"/>
      <c r="DI74" s="93"/>
      <c r="DJ74" s="93"/>
      <c r="DK74" s="93"/>
      <c r="DL74" s="93"/>
      <c r="DM74" s="93"/>
      <c r="DN74" s="93"/>
      <c r="DO74" s="93"/>
      <c r="DP74" s="93"/>
      <c r="DQ74" s="93"/>
      <c r="DR74" s="93"/>
      <c r="DS74" s="93"/>
      <c r="DT74" s="93"/>
      <c r="DU74" s="93"/>
      <c r="DV74" s="93"/>
      <c r="DW74" s="93"/>
      <c r="DX74" s="93"/>
      <c r="DY74" s="93"/>
      <c r="DZ74" s="93"/>
      <c r="EA74" s="93"/>
      <c r="EB74" s="93"/>
      <c r="EC74" s="93"/>
      <c r="ED74" s="93"/>
      <c r="EE74" s="93"/>
      <c r="EF74" s="93"/>
      <c r="EG74" s="93"/>
      <c r="EH74" s="93"/>
      <c r="EI74" s="93"/>
      <c r="EJ74" s="93"/>
      <c r="EK74" s="93"/>
      <c r="EL74" s="93"/>
      <c r="EM74" s="93"/>
      <c r="EN74" s="93"/>
      <c r="EO74" s="93"/>
      <c r="EP74" s="93"/>
      <c r="EQ74" s="93"/>
      <c r="ER74" s="93"/>
      <c r="ES74" s="93"/>
      <c r="ET74" s="93"/>
      <c r="EU74" s="93"/>
      <c r="EV74" s="93"/>
      <c r="EW74" s="93"/>
      <c r="EX74" s="93"/>
      <c r="EY74" s="93"/>
      <c r="EZ74" s="93"/>
      <c r="FA74" s="93"/>
      <c r="FB74" s="93"/>
      <c r="FC74" s="93"/>
      <c r="FD74" s="93"/>
      <c r="FE74" s="93"/>
      <c r="FF74" s="93"/>
      <c r="FG74" s="93"/>
      <c r="FH74" s="93"/>
      <c r="FI74" s="93"/>
      <c r="FJ74" s="93"/>
      <c r="FK74" s="93"/>
      <c r="FL74" s="93"/>
      <c r="FM74" s="93"/>
      <c r="FN74" s="93"/>
      <c r="FO74" s="93"/>
      <c r="FP74" s="93"/>
      <c r="FQ74" s="93"/>
      <c r="FR74" s="93"/>
      <c r="FS74" s="93"/>
      <c r="FT74" s="93"/>
      <c r="FU74" s="93"/>
      <c r="FV74" s="93"/>
      <c r="FW74" s="93"/>
      <c r="FX74" s="93"/>
      <c r="FY74" s="93"/>
      <c r="FZ74" s="93"/>
      <c r="GA74" s="93"/>
      <c r="GB74" s="93"/>
      <c r="GC74" s="93"/>
      <c r="GD74" s="93"/>
      <c r="GE74" s="93"/>
      <c r="GF74" s="93"/>
      <c r="GG74" s="93"/>
      <c r="GH74" s="93"/>
      <c r="GI74" s="93"/>
      <c r="GJ74" s="93"/>
      <c r="GK74" s="93"/>
      <c r="GL74" s="93"/>
      <c r="GM74" s="93"/>
      <c r="GN74" s="93"/>
      <c r="GO74" s="93"/>
      <c r="GP74" s="93"/>
      <c r="GQ74" s="93"/>
      <c r="GR74" s="93"/>
      <c r="GS74" s="93"/>
      <c r="GT74" s="93"/>
      <c r="GU74" s="93"/>
      <c r="GV74" s="93"/>
      <c r="GW74" s="93"/>
      <c r="GX74" s="93"/>
      <c r="GY74" s="93"/>
      <c r="GZ74" s="93"/>
      <c r="HA74" s="93"/>
      <c r="HB74" s="93"/>
      <c r="HC74" s="93"/>
      <c r="HD74" s="93"/>
      <c r="HE74" s="93"/>
      <c r="HF74" s="93"/>
      <c r="HG74" s="93"/>
      <c r="HH74" s="93"/>
      <c r="HI74" s="93"/>
      <c r="HJ74" s="93"/>
      <c r="HK74" s="93"/>
      <c r="HL74" s="93"/>
      <c r="HM74" s="93"/>
      <c r="HN74" s="93"/>
      <c r="HO74" s="93"/>
      <c r="HP74" s="93"/>
      <c r="HQ74" s="93"/>
      <c r="HR74" s="93"/>
      <c r="HS74" s="93"/>
      <c r="HT74" s="93"/>
      <c r="HU74" s="93"/>
      <c r="HV74" s="93"/>
      <c r="HW74" s="93"/>
      <c r="HX74" s="93"/>
      <c r="HY74" s="93"/>
      <c r="HZ74" s="93"/>
      <c r="IA74" s="93"/>
      <c r="IB74" s="93"/>
      <c r="IC74" s="93"/>
      <c r="ID74" s="93"/>
      <c r="IE74" s="93"/>
      <c r="IF74" s="93"/>
      <c r="IG74" s="93"/>
      <c r="IH74" s="93"/>
      <c r="II74" s="93"/>
      <c r="IJ74" s="93"/>
      <c r="IK74" s="93"/>
      <c r="IL74" s="93"/>
      <c r="IM74" s="93"/>
      <c r="IN74" s="93"/>
      <c r="IO74" s="93"/>
      <c r="IP74" s="93"/>
      <c r="IQ74" s="93"/>
    </row>
    <row r="75" ht="17.25" spans="1:251">
      <c r="A75" s="24">
        <v>71</v>
      </c>
      <c r="B75" s="100">
        <v>2019011832</v>
      </c>
      <c r="C75" s="101" t="s">
        <v>1056</v>
      </c>
      <c r="D75" s="24" t="s">
        <v>1183</v>
      </c>
      <c r="E75" s="28">
        <v>2019</v>
      </c>
      <c r="F75" s="30" t="s">
        <v>1057</v>
      </c>
      <c r="G75" s="27">
        <v>1</v>
      </c>
      <c r="H75" s="27">
        <v>22</v>
      </c>
      <c r="I75" s="88">
        <f t="shared" si="4"/>
        <v>0.0454545454545455</v>
      </c>
      <c r="J75" s="27">
        <v>1</v>
      </c>
      <c r="K75" s="27">
        <v>72</v>
      </c>
      <c r="L75" s="88">
        <f t="shared" si="5"/>
        <v>0.0138888888888889</v>
      </c>
      <c r="M75" s="91" t="s">
        <v>1255</v>
      </c>
      <c r="N75" s="48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  <c r="AA75" s="8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  <c r="BL75" s="93"/>
      <c r="BM75" s="93"/>
      <c r="BN75" s="93"/>
      <c r="BO75" s="93"/>
      <c r="BP75" s="93"/>
      <c r="BQ75" s="93"/>
      <c r="BR75" s="93"/>
      <c r="BS75" s="93"/>
      <c r="BT75" s="93"/>
      <c r="BU75" s="93"/>
      <c r="BV75" s="93"/>
      <c r="BW75" s="93"/>
      <c r="BX75" s="93"/>
      <c r="BY75" s="93"/>
      <c r="BZ75" s="93"/>
      <c r="CA75" s="93"/>
      <c r="CB75" s="93"/>
      <c r="CC75" s="93"/>
      <c r="CD75" s="93"/>
      <c r="CE75" s="93"/>
      <c r="CF75" s="93"/>
      <c r="CG75" s="93"/>
      <c r="CH75" s="93"/>
      <c r="CI75" s="93"/>
      <c r="CJ75" s="93"/>
      <c r="CK75" s="93"/>
      <c r="CL75" s="93"/>
      <c r="CM75" s="93"/>
      <c r="CN75" s="93"/>
      <c r="CO75" s="93"/>
      <c r="CP75" s="93"/>
      <c r="CQ75" s="93"/>
      <c r="CR75" s="93"/>
      <c r="CS75" s="93"/>
      <c r="CT75" s="93"/>
      <c r="CU75" s="93"/>
      <c r="CV75" s="93"/>
      <c r="CW75" s="93"/>
      <c r="CX75" s="93"/>
      <c r="CY75" s="93"/>
      <c r="CZ75" s="93"/>
      <c r="DA75" s="93"/>
      <c r="DB75" s="93"/>
      <c r="DC75" s="93"/>
      <c r="DD75" s="93"/>
      <c r="DE75" s="93"/>
      <c r="DF75" s="93"/>
      <c r="DG75" s="93"/>
      <c r="DH75" s="93"/>
      <c r="DI75" s="93"/>
      <c r="DJ75" s="93"/>
      <c r="DK75" s="93"/>
      <c r="DL75" s="93"/>
      <c r="DM75" s="93"/>
      <c r="DN75" s="93"/>
      <c r="DO75" s="93"/>
      <c r="DP75" s="93"/>
      <c r="DQ75" s="93"/>
      <c r="DR75" s="93"/>
      <c r="DS75" s="93"/>
      <c r="DT75" s="93"/>
      <c r="DU75" s="93"/>
      <c r="DV75" s="93"/>
      <c r="DW75" s="93"/>
      <c r="DX75" s="93"/>
      <c r="DY75" s="93"/>
      <c r="DZ75" s="93"/>
      <c r="EA75" s="93"/>
      <c r="EB75" s="93"/>
      <c r="EC75" s="93"/>
      <c r="ED75" s="93"/>
      <c r="EE75" s="93"/>
      <c r="EF75" s="93"/>
      <c r="EG75" s="93"/>
      <c r="EH75" s="93"/>
      <c r="EI75" s="93"/>
      <c r="EJ75" s="93"/>
      <c r="EK75" s="93"/>
      <c r="EL75" s="93"/>
      <c r="EM75" s="93"/>
      <c r="EN75" s="93"/>
      <c r="EO75" s="93"/>
      <c r="EP75" s="93"/>
      <c r="EQ75" s="93"/>
      <c r="ER75" s="93"/>
      <c r="ES75" s="93"/>
      <c r="ET75" s="93"/>
      <c r="EU75" s="93"/>
      <c r="EV75" s="93"/>
      <c r="EW75" s="93"/>
      <c r="EX75" s="93"/>
      <c r="EY75" s="93"/>
      <c r="EZ75" s="93"/>
      <c r="FA75" s="93"/>
      <c r="FB75" s="93"/>
      <c r="FC75" s="93"/>
      <c r="FD75" s="93"/>
      <c r="FE75" s="93"/>
      <c r="FF75" s="93"/>
      <c r="FG75" s="93"/>
      <c r="FH75" s="93"/>
      <c r="FI75" s="93"/>
      <c r="FJ75" s="93"/>
      <c r="FK75" s="93"/>
      <c r="FL75" s="93"/>
      <c r="FM75" s="93"/>
      <c r="FN75" s="93"/>
      <c r="FO75" s="93"/>
      <c r="FP75" s="93"/>
      <c r="FQ75" s="93"/>
      <c r="FR75" s="93"/>
      <c r="FS75" s="93"/>
      <c r="FT75" s="93"/>
      <c r="FU75" s="93"/>
      <c r="FV75" s="93"/>
      <c r="FW75" s="93"/>
      <c r="FX75" s="93"/>
      <c r="FY75" s="93"/>
      <c r="FZ75" s="93"/>
      <c r="GA75" s="93"/>
      <c r="GB75" s="93"/>
      <c r="GC75" s="93"/>
      <c r="GD75" s="93"/>
      <c r="GE75" s="93"/>
      <c r="GF75" s="93"/>
      <c r="GG75" s="93"/>
      <c r="GH75" s="93"/>
      <c r="GI75" s="93"/>
      <c r="GJ75" s="93"/>
      <c r="GK75" s="93"/>
      <c r="GL75" s="93"/>
      <c r="GM75" s="93"/>
      <c r="GN75" s="93"/>
      <c r="GO75" s="93"/>
      <c r="GP75" s="93"/>
      <c r="GQ75" s="93"/>
      <c r="GR75" s="93"/>
      <c r="GS75" s="93"/>
      <c r="GT75" s="93"/>
      <c r="GU75" s="93"/>
      <c r="GV75" s="93"/>
      <c r="GW75" s="93"/>
      <c r="GX75" s="93"/>
      <c r="GY75" s="93"/>
      <c r="GZ75" s="93"/>
      <c r="HA75" s="93"/>
      <c r="HB75" s="93"/>
      <c r="HC75" s="93"/>
      <c r="HD75" s="93"/>
      <c r="HE75" s="93"/>
      <c r="HF75" s="93"/>
      <c r="HG75" s="93"/>
      <c r="HH75" s="93"/>
      <c r="HI75" s="93"/>
      <c r="HJ75" s="93"/>
      <c r="HK75" s="93"/>
      <c r="HL75" s="93"/>
      <c r="HM75" s="93"/>
      <c r="HN75" s="93"/>
      <c r="HO75" s="93"/>
      <c r="HP75" s="93"/>
      <c r="HQ75" s="93"/>
      <c r="HR75" s="93"/>
      <c r="HS75" s="93"/>
      <c r="HT75" s="93"/>
      <c r="HU75" s="93"/>
      <c r="HV75" s="93"/>
      <c r="HW75" s="93"/>
      <c r="HX75" s="93"/>
      <c r="HY75" s="93"/>
      <c r="HZ75" s="93"/>
      <c r="IA75" s="93"/>
      <c r="IB75" s="93"/>
      <c r="IC75" s="93"/>
      <c r="ID75" s="93"/>
      <c r="IE75" s="93"/>
      <c r="IF75" s="93"/>
      <c r="IG75" s="93"/>
      <c r="IH75" s="93"/>
      <c r="II75" s="93"/>
      <c r="IJ75" s="93"/>
      <c r="IK75" s="93"/>
      <c r="IL75" s="93"/>
      <c r="IM75" s="93"/>
      <c r="IN75" s="93"/>
      <c r="IO75" s="93"/>
      <c r="IP75" s="93"/>
      <c r="IQ75" s="93"/>
    </row>
    <row r="76" ht="17.25" spans="1:251">
      <c r="A76" s="24">
        <v>72</v>
      </c>
      <c r="B76" s="28">
        <v>2019011836</v>
      </c>
      <c r="C76" s="23" t="s">
        <v>1061</v>
      </c>
      <c r="D76" s="24" t="s">
        <v>1183</v>
      </c>
      <c r="E76" s="28">
        <v>2019</v>
      </c>
      <c r="F76" s="30" t="s">
        <v>1057</v>
      </c>
      <c r="G76" s="27">
        <v>2</v>
      </c>
      <c r="H76" s="27">
        <v>22</v>
      </c>
      <c r="I76" s="88">
        <f t="shared" si="4"/>
        <v>0.0909090909090909</v>
      </c>
      <c r="J76" s="27">
        <v>4</v>
      </c>
      <c r="K76" s="27">
        <v>72</v>
      </c>
      <c r="L76" s="88">
        <f t="shared" si="5"/>
        <v>0.0555555555555556</v>
      </c>
      <c r="M76" s="91" t="s">
        <v>1256</v>
      </c>
      <c r="N76" s="48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  <c r="AA76" s="8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  <c r="BK76" s="93"/>
      <c r="BL76" s="93"/>
      <c r="BM76" s="93"/>
      <c r="BN76" s="93"/>
      <c r="BO76" s="93"/>
      <c r="BP76" s="93"/>
      <c r="BQ76" s="93"/>
      <c r="BR76" s="93"/>
      <c r="BS76" s="93"/>
      <c r="BT76" s="93"/>
      <c r="BU76" s="93"/>
      <c r="BV76" s="93"/>
      <c r="BW76" s="93"/>
      <c r="BX76" s="93"/>
      <c r="BY76" s="93"/>
      <c r="BZ76" s="93"/>
      <c r="CA76" s="93"/>
      <c r="CB76" s="93"/>
      <c r="CC76" s="93"/>
      <c r="CD76" s="93"/>
      <c r="CE76" s="93"/>
      <c r="CF76" s="93"/>
      <c r="CG76" s="93"/>
      <c r="CH76" s="93"/>
      <c r="CI76" s="93"/>
      <c r="CJ76" s="93"/>
      <c r="CK76" s="93"/>
      <c r="CL76" s="93"/>
      <c r="CM76" s="93"/>
      <c r="CN76" s="93"/>
      <c r="CO76" s="93"/>
      <c r="CP76" s="93"/>
      <c r="CQ76" s="93"/>
      <c r="CR76" s="93"/>
      <c r="CS76" s="93"/>
      <c r="CT76" s="93"/>
      <c r="CU76" s="93"/>
      <c r="CV76" s="93"/>
      <c r="CW76" s="93"/>
      <c r="CX76" s="93"/>
      <c r="CY76" s="93"/>
      <c r="CZ76" s="93"/>
      <c r="DA76" s="93"/>
      <c r="DB76" s="93"/>
      <c r="DC76" s="93"/>
      <c r="DD76" s="93"/>
      <c r="DE76" s="93"/>
      <c r="DF76" s="93"/>
      <c r="DG76" s="93"/>
      <c r="DH76" s="93"/>
      <c r="DI76" s="93"/>
      <c r="DJ76" s="93"/>
      <c r="DK76" s="93"/>
      <c r="DL76" s="93"/>
      <c r="DM76" s="93"/>
      <c r="DN76" s="93"/>
      <c r="DO76" s="93"/>
      <c r="DP76" s="93"/>
      <c r="DQ76" s="93"/>
      <c r="DR76" s="93"/>
      <c r="DS76" s="93"/>
      <c r="DT76" s="93"/>
      <c r="DU76" s="93"/>
      <c r="DV76" s="93"/>
      <c r="DW76" s="93"/>
      <c r="DX76" s="93"/>
      <c r="DY76" s="93"/>
      <c r="DZ76" s="93"/>
      <c r="EA76" s="93"/>
      <c r="EB76" s="93"/>
      <c r="EC76" s="93"/>
      <c r="ED76" s="93"/>
      <c r="EE76" s="93"/>
      <c r="EF76" s="93"/>
      <c r="EG76" s="93"/>
      <c r="EH76" s="93"/>
      <c r="EI76" s="93"/>
      <c r="EJ76" s="93"/>
      <c r="EK76" s="93"/>
      <c r="EL76" s="93"/>
      <c r="EM76" s="93"/>
      <c r="EN76" s="93"/>
      <c r="EO76" s="93"/>
      <c r="EP76" s="93"/>
      <c r="EQ76" s="93"/>
      <c r="ER76" s="93"/>
      <c r="ES76" s="93"/>
      <c r="ET76" s="93"/>
      <c r="EU76" s="93"/>
      <c r="EV76" s="93"/>
      <c r="EW76" s="93"/>
      <c r="EX76" s="93"/>
      <c r="EY76" s="93"/>
      <c r="EZ76" s="93"/>
      <c r="FA76" s="93"/>
      <c r="FB76" s="93"/>
      <c r="FC76" s="93"/>
      <c r="FD76" s="93"/>
      <c r="FE76" s="93"/>
      <c r="FF76" s="93"/>
      <c r="FG76" s="93"/>
      <c r="FH76" s="93"/>
      <c r="FI76" s="93"/>
      <c r="FJ76" s="93"/>
      <c r="FK76" s="93"/>
      <c r="FL76" s="93"/>
      <c r="FM76" s="93"/>
      <c r="FN76" s="93"/>
      <c r="FO76" s="93"/>
      <c r="FP76" s="93"/>
      <c r="FQ76" s="93"/>
      <c r="FR76" s="93"/>
      <c r="FS76" s="93"/>
      <c r="FT76" s="93"/>
      <c r="FU76" s="93"/>
      <c r="FV76" s="93"/>
      <c r="FW76" s="93"/>
      <c r="FX76" s="93"/>
      <c r="FY76" s="93"/>
      <c r="FZ76" s="93"/>
      <c r="GA76" s="93"/>
      <c r="GB76" s="93"/>
      <c r="GC76" s="93"/>
      <c r="GD76" s="93"/>
      <c r="GE76" s="93"/>
      <c r="GF76" s="93"/>
      <c r="GG76" s="93"/>
      <c r="GH76" s="93"/>
      <c r="GI76" s="93"/>
      <c r="GJ76" s="93"/>
      <c r="GK76" s="93"/>
      <c r="GL76" s="93"/>
      <c r="GM76" s="93"/>
      <c r="GN76" s="93"/>
      <c r="GO76" s="93"/>
      <c r="GP76" s="93"/>
      <c r="GQ76" s="93"/>
      <c r="GR76" s="93"/>
      <c r="GS76" s="93"/>
      <c r="GT76" s="93"/>
      <c r="GU76" s="93"/>
      <c r="GV76" s="93"/>
      <c r="GW76" s="93"/>
      <c r="GX76" s="93"/>
      <c r="GY76" s="93"/>
      <c r="GZ76" s="93"/>
      <c r="HA76" s="93"/>
      <c r="HB76" s="93"/>
      <c r="HC76" s="93"/>
      <c r="HD76" s="93"/>
      <c r="HE76" s="93"/>
      <c r="HF76" s="93"/>
      <c r="HG76" s="93"/>
      <c r="HH76" s="93"/>
      <c r="HI76" s="93"/>
      <c r="HJ76" s="93"/>
      <c r="HK76" s="93"/>
      <c r="HL76" s="93"/>
      <c r="HM76" s="93"/>
      <c r="HN76" s="93"/>
      <c r="HO76" s="93"/>
      <c r="HP76" s="93"/>
      <c r="HQ76" s="93"/>
      <c r="HR76" s="93"/>
      <c r="HS76" s="93"/>
      <c r="HT76" s="93"/>
      <c r="HU76" s="93"/>
      <c r="HV76" s="93"/>
      <c r="HW76" s="93"/>
      <c r="HX76" s="93"/>
      <c r="HY76" s="93"/>
      <c r="HZ76" s="93"/>
      <c r="IA76" s="93"/>
      <c r="IB76" s="93"/>
      <c r="IC76" s="93"/>
      <c r="ID76" s="93"/>
      <c r="IE76" s="93"/>
      <c r="IF76" s="93"/>
      <c r="IG76" s="93"/>
      <c r="IH76" s="93"/>
      <c r="II76" s="93"/>
      <c r="IJ76" s="93"/>
      <c r="IK76" s="93"/>
      <c r="IL76" s="93"/>
      <c r="IM76" s="93"/>
      <c r="IN76" s="93"/>
      <c r="IO76" s="93"/>
      <c r="IP76" s="93"/>
      <c r="IQ76" s="93"/>
    </row>
    <row r="77" ht="17.25" spans="1:251">
      <c r="A77" s="24">
        <v>73</v>
      </c>
      <c r="B77" s="97">
        <v>2019011872</v>
      </c>
      <c r="C77" s="98" t="s">
        <v>1062</v>
      </c>
      <c r="D77" s="99" t="s">
        <v>1185</v>
      </c>
      <c r="E77" s="99">
        <v>2019</v>
      </c>
      <c r="F77" s="96" t="s">
        <v>1257</v>
      </c>
      <c r="G77" s="27">
        <v>1</v>
      </c>
      <c r="H77" s="27">
        <v>24</v>
      </c>
      <c r="I77" s="88">
        <f t="shared" si="4"/>
        <v>0.0416666666666667</v>
      </c>
      <c r="J77" s="27">
        <v>5</v>
      </c>
      <c r="K77" s="27">
        <v>72</v>
      </c>
      <c r="L77" s="88">
        <f t="shared" si="5"/>
        <v>0.0694444444444444</v>
      </c>
      <c r="M77" s="89" t="s">
        <v>1258</v>
      </c>
      <c r="N77" s="48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  <c r="BH77" s="93"/>
      <c r="BI77" s="93"/>
      <c r="BJ77" s="93"/>
      <c r="BK77" s="93"/>
      <c r="BL77" s="93"/>
      <c r="BM77" s="93"/>
      <c r="BN77" s="93"/>
      <c r="BO77" s="93"/>
      <c r="BP77" s="93"/>
      <c r="BQ77" s="93"/>
      <c r="BR77" s="93"/>
      <c r="BS77" s="93"/>
      <c r="BT77" s="93"/>
      <c r="BU77" s="93"/>
      <c r="BV77" s="93"/>
      <c r="BW77" s="93"/>
      <c r="BX77" s="93"/>
      <c r="BY77" s="93"/>
      <c r="BZ77" s="93"/>
      <c r="CA77" s="93"/>
      <c r="CB77" s="93"/>
      <c r="CC77" s="93"/>
      <c r="CD77" s="93"/>
      <c r="CE77" s="93"/>
      <c r="CF77" s="93"/>
      <c r="CG77" s="93"/>
      <c r="CH77" s="93"/>
      <c r="CI77" s="93"/>
      <c r="CJ77" s="93"/>
      <c r="CK77" s="93"/>
      <c r="CL77" s="93"/>
      <c r="CM77" s="93"/>
      <c r="CN77" s="93"/>
      <c r="CO77" s="93"/>
      <c r="CP77" s="93"/>
      <c r="CQ77" s="93"/>
      <c r="CR77" s="93"/>
      <c r="CS77" s="93"/>
      <c r="CT77" s="93"/>
      <c r="CU77" s="93"/>
      <c r="CV77" s="93"/>
      <c r="CW77" s="93"/>
      <c r="CX77" s="93"/>
      <c r="CY77" s="93"/>
      <c r="CZ77" s="93"/>
      <c r="DA77" s="93"/>
      <c r="DB77" s="93"/>
      <c r="DC77" s="93"/>
      <c r="DD77" s="93"/>
      <c r="DE77" s="93"/>
      <c r="DF77" s="93"/>
      <c r="DG77" s="93"/>
      <c r="DH77" s="93"/>
      <c r="DI77" s="93"/>
      <c r="DJ77" s="93"/>
      <c r="DK77" s="93"/>
      <c r="DL77" s="93"/>
      <c r="DM77" s="93"/>
      <c r="DN77" s="93"/>
      <c r="DO77" s="93"/>
      <c r="DP77" s="93"/>
      <c r="DQ77" s="93"/>
      <c r="DR77" s="93"/>
      <c r="DS77" s="93"/>
      <c r="DT77" s="93"/>
      <c r="DU77" s="93"/>
      <c r="DV77" s="93"/>
      <c r="DW77" s="93"/>
      <c r="DX77" s="93"/>
      <c r="DY77" s="93"/>
      <c r="DZ77" s="93"/>
      <c r="EA77" s="93"/>
      <c r="EB77" s="93"/>
      <c r="EC77" s="93"/>
      <c r="ED77" s="93"/>
      <c r="EE77" s="93"/>
      <c r="EF77" s="93"/>
      <c r="EG77" s="93"/>
      <c r="EH77" s="93"/>
      <c r="EI77" s="93"/>
      <c r="EJ77" s="93"/>
      <c r="EK77" s="93"/>
      <c r="EL77" s="93"/>
      <c r="EM77" s="93"/>
      <c r="EN77" s="93"/>
      <c r="EO77" s="93"/>
      <c r="EP77" s="93"/>
      <c r="EQ77" s="93"/>
      <c r="ER77" s="93"/>
      <c r="ES77" s="93"/>
      <c r="ET77" s="93"/>
      <c r="EU77" s="93"/>
      <c r="EV77" s="93"/>
      <c r="EW77" s="93"/>
      <c r="EX77" s="93"/>
      <c r="EY77" s="93"/>
      <c r="EZ77" s="93"/>
      <c r="FA77" s="93"/>
      <c r="FB77" s="93"/>
      <c r="FC77" s="93"/>
      <c r="FD77" s="93"/>
      <c r="FE77" s="93"/>
      <c r="FF77" s="93"/>
      <c r="FG77" s="93"/>
      <c r="FH77" s="93"/>
      <c r="FI77" s="93"/>
      <c r="FJ77" s="93"/>
      <c r="FK77" s="93"/>
      <c r="FL77" s="93"/>
      <c r="FM77" s="93"/>
      <c r="FN77" s="93"/>
      <c r="FO77" s="93"/>
      <c r="FP77" s="93"/>
      <c r="FQ77" s="93"/>
      <c r="FR77" s="93"/>
      <c r="FS77" s="93"/>
      <c r="FT77" s="93"/>
      <c r="FU77" s="93"/>
      <c r="FV77" s="93"/>
      <c r="FW77" s="93"/>
      <c r="FX77" s="93"/>
      <c r="FY77" s="93"/>
      <c r="FZ77" s="93"/>
      <c r="GA77" s="93"/>
      <c r="GB77" s="93"/>
      <c r="GC77" s="93"/>
      <c r="GD77" s="93"/>
      <c r="GE77" s="93"/>
      <c r="GF77" s="93"/>
      <c r="GG77" s="93"/>
      <c r="GH77" s="93"/>
      <c r="GI77" s="93"/>
      <c r="GJ77" s="93"/>
      <c r="GK77" s="93"/>
      <c r="GL77" s="93"/>
      <c r="GM77" s="93"/>
      <c r="GN77" s="93"/>
      <c r="GO77" s="93"/>
      <c r="GP77" s="93"/>
      <c r="GQ77" s="93"/>
      <c r="GR77" s="93"/>
      <c r="GS77" s="93"/>
      <c r="GT77" s="93"/>
      <c r="GU77" s="93"/>
      <c r="GV77" s="93"/>
      <c r="GW77" s="93"/>
      <c r="GX77" s="93"/>
      <c r="GY77" s="93"/>
      <c r="GZ77" s="93"/>
      <c r="HA77" s="93"/>
      <c r="HB77" s="93"/>
      <c r="HC77" s="93"/>
      <c r="HD77" s="93"/>
      <c r="HE77" s="93"/>
      <c r="HF77" s="93"/>
      <c r="HG77" s="93"/>
      <c r="HH77" s="93"/>
      <c r="HI77" s="93"/>
      <c r="HJ77" s="93"/>
      <c r="HK77" s="93"/>
      <c r="HL77" s="93"/>
      <c r="HM77" s="93"/>
      <c r="HN77" s="93"/>
      <c r="HO77" s="93"/>
      <c r="HP77" s="93"/>
      <c r="HQ77" s="93"/>
      <c r="HR77" s="93"/>
      <c r="HS77" s="93"/>
      <c r="HT77" s="93"/>
      <c r="HU77" s="93"/>
      <c r="HV77" s="93"/>
      <c r="HW77" s="93"/>
      <c r="HX77" s="93"/>
      <c r="HY77" s="93"/>
      <c r="HZ77" s="93"/>
      <c r="IA77" s="93"/>
      <c r="IB77" s="93"/>
      <c r="IC77" s="93"/>
      <c r="ID77" s="93"/>
      <c r="IE77" s="93"/>
      <c r="IF77" s="93"/>
      <c r="IG77" s="93"/>
      <c r="IH77" s="93"/>
      <c r="II77" s="93"/>
      <c r="IJ77" s="93"/>
      <c r="IK77" s="93"/>
      <c r="IL77" s="93"/>
      <c r="IM77" s="93"/>
      <c r="IN77" s="93"/>
      <c r="IO77" s="93"/>
      <c r="IP77" s="93"/>
      <c r="IQ77" s="93"/>
    </row>
    <row r="78" ht="17.25" spans="1:251">
      <c r="A78" s="24">
        <v>74</v>
      </c>
      <c r="B78" s="28">
        <v>2019011763</v>
      </c>
      <c r="C78" s="23" t="s">
        <v>1135</v>
      </c>
      <c r="D78" s="28" t="s">
        <v>1183</v>
      </c>
      <c r="E78" s="28">
        <v>2019</v>
      </c>
      <c r="F78" s="82" t="s">
        <v>1134</v>
      </c>
      <c r="G78" s="27">
        <v>2</v>
      </c>
      <c r="H78" s="27">
        <v>22</v>
      </c>
      <c r="I78" s="88">
        <f t="shared" si="4"/>
        <v>0.0909090909090909</v>
      </c>
      <c r="J78" s="27">
        <v>2</v>
      </c>
      <c r="K78" s="27">
        <v>43</v>
      </c>
      <c r="L78" s="88">
        <f t="shared" si="5"/>
        <v>0.0465116279069767</v>
      </c>
      <c r="M78" s="91" t="s">
        <v>1259</v>
      </c>
      <c r="N78" s="48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  <c r="AA78" s="8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  <c r="BH78" s="93"/>
      <c r="BI78" s="93"/>
      <c r="BJ78" s="93"/>
      <c r="BK78" s="93"/>
      <c r="BL78" s="93"/>
      <c r="BM78" s="93"/>
      <c r="BN78" s="93"/>
      <c r="BO78" s="93"/>
      <c r="BP78" s="93"/>
      <c r="BQ78" s="93"/>
      <c r="BR78" s="93"/>
      <c r="BS78" s="93"/>
      <c r="BT78" s="93"/>
      <c r="BU78" s="93"/>
      <c r="BV78" s="93"/>
      <c r="BW78" s="93"/>
      <c r="BX78" s="93"/>
      <c r="BY78" s="93"/>
      <c r="BZ78" s="93"/>
      <c r="CA78" s="93"/>
      <c r="CB78" s="93"/>
      <c r="CC78" s="93"/>
      <c r="CD78" s="93"/>
      <c r="CE78" s="93"/>
      <c r="CF78" s="93"/>
      <c r="CG78" s="93"/>
      <c r="CH78" s="93"/>
      <c r="CI78" s="93"/>
      <c r="CJ78" s="93"/>
      <c r="CK78" s="93"/>
      <c r="CL78" s="93"/>
      <c r="CM78" s="93"/>
      <c r="CN78" s="93"/>
      <c r="CO78" s="93"/>
      <c r="CP78" s="93"/>
      <c r="CQ78" s="93"/>
      <c r="CR78" s="93"/>
      <c r="CS78" s="93"/>
      <c r="CT78" s="93"/>
      <c r="CU78" s="93"/>
      <c r="CV78" s="93"/>
      <c r="CW78" s="93"/>
      <c r="CX78" s="93"/>
      <c r="CY78" s="93"/>
      <c r="CZ78" s="93"/>
      <c r="DA78" s="93"/>
      <c r="DB78" s="93"/>
      <c r="DC78" s="93"/>
      <c r="DD78" s="93"/>
      <c r="DE78" s="93"/>
      <c r="DF78" s="93"/>
      <c r="DG78" s="93"/>
      <c r="DH78" s="93"/>
      <c r="DI78" s="93"/>
      <c r="DJ78" s="93"/>
      <c r="DK78" s="93"/>
      <c r="DL78" s="93"/>
      <c r="DM78" s="93"/>
      <c r="DN78" s="93"/>
      <c r="DO78" s="93"/>
      <c r="DP78" s="93"/>
      <c r="DQ78" s="93"/>
      <c r="DR78" s="93"/>
      <c r="DS78" s="93"/>
      <c r="DT78" s="93"/>
      <c r="DU78" s="93"/>
      <c r="DV78" s="93"/>
      <c r="DW78" s="93"/>
      <c r="DX78" s="93"/>
      <c r="DY78" s="93"/>
      <c r="DZ78" s="93"/>
      <c r="EA78" s="93"/>
      <c r="EB78" s="93"/>
      <c r="EC78" s="93"/>
      <c r="ED78" s="93"/>
      <c r="EE78" s="93"/>
      <c r="EF78" s="93"/>
      <c r="EG78" s="93"/>
      <c r="EH78" s="93"/>
      <c r="EI78" s="93"/>
      <c r="EJ78" s="93"/>
      <c r="EK78" s="93"/>
      <c r="EL78" s="93"/>
      <c r="EM78" s="93"/>
      <c r="EN78" s="93"/>
      <c r="EO78" s="93"/>
      <c r="EP78" s="93"/>
      <c r="EQ78" s="93"/>
      <c r="ER78" s="93"/>
      <c r="ES78" s="93"/>
      <c r="ET78" s="93"/>
      <c r="EU78" s="93"/>
      <c r="EV78" s="93"/>
      <c r="EW78" s="93"/>
      <c r="EX78" s="93"/>
      <c r="EY78" s="93"/>
      <c r="EZ78" s="93"/>
      <c r="FA78" s="93"/>
      <c r="FB78" s="93"/>
      <c r="FC78" s="93"/>
      <c r="FD78" s="93"/>
      <c r="FE78" s="93"/>
      <c r="FF78" s="93"/>
      <c r="FG78" s="93"/>
      <c r="FH78" s="93"/>
      <c r="FI78" s="93"/>
      <c r="FJ78" s="93"/>
      <c r="FK78" s="93"/>
      <c r="FL78" s="93"/>
      <c r="FM78" s="93"/>
      <c r="FN78" s="93"/>
      <c r="FO78" s="93"/>
      <c r="FP78" s="93"/>
      <c r="FQ78" s="93"/>
      <c r="FR78" s="93"/>
      <c r="FS78" s="93"/>
      <c r="FT78" s="93"/>
      <c r="FU78" s="93"/>
      <c r="FV78" s="93"/>
      <c r="FW78" s="93"/>
      <c r="FX78" s="93"/>
      <c r="FY78" s="93"/>
      <c r="FZ78" s="93"/>
      <c r="GA78" s="93"/>
      <c r="GB78" s="93"/>
      <c r="GC78" s="93"/>
      <c r="GD78" s="93"/>
      <c r="GE78" s="93"/>
      <c r="GF78" s="93"/>
      <c r="GG78" s="93"/>
      <c r="GH78" s="93"/>
      <c r="GI78" s="93"/>
      <c r="GJ78" s="93"/>
      <c r="GK78" s="93"/>
      <c r="GL78" s="93"/>
      <c r="GM78" s="93"/>
      <c r="GN78" s="93"/>
      <c r="GO78" s="93"/>
      <c r="GP78" s="93"/>
      <c r="GQ78" s="93"/>
      <c r="GR78" s="93"/>
      <c r="GS78" s="93"/>
      <c r="GT78" s="93"/>
      <c r="GU78" s="93"/>
      <c r="GV78" s="93"/>
      <c r="GW78" s="93"/>
      <c r="GX78" s="93"/>
      <c r="GY78" s="93"/>
      <c r="GZ78" s="93"/>
      <c r="HA78" s="93"/>
      <c r="HB78" s="93"/>
      <c r="HC78" s="93"/>
      <c r="HD78" s="93"/>
      <c r="HE78" s="93"/>
      <c r="HF78" s="93"/>
      <c r="HG78" s="93"/>
      <c r="HH78" s="93"/>
      <c r="HI78" s="93"/>
      <c r="HJ78" s="93"/>
      <c r="HK78" s="93"/>
      <c r="HL78" s="93"/>
      <c r="HM78" s="93"/>
      <c r="HN78" s="93"/>
      <c r="HO78" s="93"/>
      <c r="HP78" s="93"/>
      <c r="HQ78" s="93"/>
      <c r="HR78" s="93"/>
      <c r="HS78" s="93"/>
      <c r="HT78" s="93"/>
      <c r="HU78" s="93"/>
      <c r="HV78" s="93"/>
      <c r="HW78" s="93"/>
      <c r="HX78" s="93"/>
      <c r="HY78" s="93"/>
      <c r="HZ78" s="93"/>
      <c r="IA78" s="93"/>
      <c r="IB78" s="93"/>
      <c r="IC78" s="93"/>
      <c r="ID78" s="93"/>
      <c r="IE78" s="93"/>
      <c r="IF78" s="93"/>
      <c r="IG78" s="93"/>
      <c r="IH78" s="93"/>
      <c r="II78" s="93"/>
      <c r="IJ78" s="93"/>
      <c r="IK78" s="93"/>
      <c r="IL78" s="93"/>
      <c r="IM78" s="93"/>
      <c r="IN78" s="93"/>
      <c r="IO78" s="93"/>
      <c r="IP78" s="93"/>
      <c r="IQ78" s="93"/>
    </row>
    <row r="79" ht="17.25" spans="1:251">
      <c r="A79" s="24">
        <v>75</v>
      </c>
      <c r="B79" s="28">
        <v>2019011759</v>
      </c>
      <c r="C79" s="23" t="s">
        <v>1133</v>
      </c>
      <c r="D79" s="24" t="s">
        <v>1183</v>
      </c>
      <c r="E79" s="24">
        <v>2019</v>
      </c>
      <c r="F79" s="82" t="s">
        <v>1134</v>
      </c>
      <c r="G79" s="27">
        <v>1</v>
      </c>
      <c r="H79" s="27">
        <v>22</v>
      </c>
      <c r="I79" s="88">
        <f t="shared" si="4"/>
        <v>0.0454545454545455</v>
      </c>
      <c r="J79" s="27">
        <v>1</v>
      </c>
      <c r="K79" s="27">
        <v>43</v>
      </c>
      <c r="L79" s="88">
        <f t="shared" si="5"/>
        <v>0.0232558139534884</v>
      </c>
      <c r="M79" s="102" t="s">
        <v>1260</v>
      </c>
      <c r="N79" s="48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  <c r="BH79" s="93"/>
      <c r="BI79" s="93"/>
      <c r="BJ79" s="93"/>
      <c r="BK79" s="93"/>
      <c r="BL79" s="93"/>
      <c r="BM79" s="93"/>
      <c r="BN79" s="93"/>
      <c r="BO79" s="93"/>
      <c r="BP79" s="93"/>
      <c r="BQ79" s="93"/>
      <c r="BR79" s="93"/>
      <c r="BS79" s="93"/>
      <c r="BT79" s="93"/>
      <c r="BU79" s="93"/>
      <c r="BV79" s="93"/>
      <c r="BW79" s="93"/>
      <c r="BX79" s="93"/>
      <c r="BY79" s="93"/>
      <c r="BZ79" s="93"/>
      <c r="CA79" s="93"/>
      <c r="CB79" s="93"/>
      <c r="CC79" s="93"/>
      <c r="CD79" s="93"/>
      <c r="CE79" s="93"/>
      <c r="CF79" s="93"/>
      <c r="CG79" s="93"/>
      <c r="CH79" s="93"/>
      <c r="CI79" s="93"/>
      <c r="CJ79" s="93"/>
      <c r="CK79" s="93"/>
      <c r="CL79" s="93"/>
      <c r="CM79" s="93"/>
      <c r="CN79" s="93"/>
      <c r="CO79" s="93"/>
      <c r="CP79" s="93"/>
      <c r="CQ79" s="93"/>
      <c r="CR79" s="93"/>
      <c r="CS79" s="93"/>
      <c r="CT79" s="93"/>
      <c r="CU79" s="93"/>
      <c r="CV79" s="93"/>
      <c r="CW79" s="93"/>
      <c r="CX79" s="93"/>
      <c r="CY79" s="93"/>
      <c r="CZ79" s="93"/>
      <c r="DA79" s="93"/>
      <c r="DB79" s="93"/>
      <c r="DC79" s="93"/>
      <c r="DD79" s="93"/>
      <c r="DE79" s="93"/>
      <c r="DF79" s="93"/>
      <c r="DG79" s="93"/>
      <c r="DH79" s="93"/>
      <c r="DI79" s="93"/>
      <c r="DJ79" s="93"/>
      <c r="DK79" s="93"/>
      <c r="DL79" s="93"/>
      <c r="DM79" s="93"/>
      <c r="DN79" s="93"/>
      <c r="DO79" s="93"/>
      <c r="DP79" s="93"/>
      <c r="DQ79" s="93"/>
      <c r="DR79" s="93"/>
      <c r="DS79" s="93"/>
      <c r="DT79" s="93"/>
      <c r="DU79" s="93"/>
      <c r="DV79" s="93"/>
      <c r="DW79" s="93"/>
      <c r="DX79" s="93"/>
      <c r="DY79" s="93"/>
      <c r="DZ79" s="93"/>
      <c r="EA79" s="93"/>
      <c r="EB79" s="93"/>
      <c r="EC79" s="93"/>
      <c r="ED79" s="93"/>
      <c r="EE79" s="93"/>
      <c r="EF79" s="93"/>
      <c r="EG79" s="93"/>
      <c r="EH79" s="93"/>
      <c r="EI79" s="93"/>
      <c r="EJ79" s="93"/>
      <c r="EK79" s="93"/>
      <c r="EL79" s="93"/>
      <c r="EM79" s="93"/>
      <c r="EN79" s="93"/>
      <c r="EO79" s="93"/>
      <c r="EP79" s="93"/>
      <c r="EQ79" s="93"/>
      <c r="ER79" s="93"/>
      <c r="ES79" s="93"/>
      <c r="ET79" s="93"/>
      <c r="EU79" s="93"/>
      <c r="EV79" s="93"/>
      <c r="EW79" s="93"/>
      <c r="EX79" s="93"/>
      <c r="EY79" s="93"/>
      <c r="EZ79" s="93"/>
      <c r="FA79" s="93"/>
      <c r="FB79" s="93"/>
      <c r="FC79" s="93"/>
      <c r="FD79" s="93"/>
      <c r="FE79" s="93"/>
      <c r="FF79" s="93"/>
      <c r="FG79" s="93"/>
      <c r="FH79" s="93"/>
      <c r="FI79" s="93"/>
      <c r="FJ79" s="93"/>
      <c r="FK79" s="93"/>
      <c r="FL79" s="93"/>
      <c r="FM79" s="93"/>
      <c r="FN79" s="93"/>
      <c r="FO79" s="93"/>
      <c r="FP79" s="93"/>
      <c r="FQ79" s="93"/>
      <c r="FR79" s="93"/>
      <c r="FS79" s="93"/>
      <c r="FT79" s="93"/>
      <c r="FU79" s="93"/>
      <c r="FV79" s="93"/>
      <c r="FW79" s="93"/>
      <c r="FX79" s="93"/>
      <c r="FY79" s="93"/>
      <c r="FZ79" s="93"/>
      <c r="GA79" s="93"/>
      <c r="GB79" s="93"/>
      <c r="GC79" s="93"/>
      <c r="GD79" s="93"/>
      <c r="GE79" s="93"/>
      <c r="GF79" s="93"/>
      <c r="GG79" s="93"/>
      <c r="GH79" s="93"/>
      <c r="GI79" s="93"/>
      <c r="GJ79" s="93"/>
      <c r="GK79" s="93"/>
      <c r="GL79" s="93"/>
      <c r="GM79" s="93"/>
      <c r="GN79" s="93"/>
      <c r="GO79" s="93"/>
      <c r="GP79" s="93"/>
      <c r="GQ79" s="93"/>
      <c r="GR79" s="93"/>
      <c r="GS79" s="93"/>
      <c r="GT79" s="93"/>
      <c r="GU79" s="93"/>
      <c r="GV79" s="93"/>
      <c r="GW79" s="93"/>
      <c r="GX79" s="93"/>
      <c r="GY79" s="93"/>
      <c r="GZ79" s="93"/>
      <c r="HA79" s="93"/>
      <c r="HB79" s="93"/>
      <c r="HC79" s="93"/>
      <c r="HD79" s="93"/>
      <c r="HE79" s="93"/>
      <c r="HF79" s="93"/>
      <c r="HG79" s="93"/>
      <c r="HH79" s="93"/>
      <c r="HI79" s="93"/>
      <c r="HJ79" s="93"/>
      <c r="HK79" s="93"/>
      <c r="HL79" s="93"/>
      <c r="HM79" s="93"/>
      <c r="HN79" s="93"/>
      <c r="HO79" s="93"/>
      <c r="HP79" s="93"/>
      <c r="HQ79" s="93"/>
      <c r="HR79" s="93"/>
      <c r="HS79" s="93"/>
      <c r="HT79" s="93"/>
      <c r="HU79" s="93"/>
      <c r="HV79" s="93"/>
      <c r="HW79" s="93"/>
      <c r="HX79" s="93"/>
      <c r="HY79" s="93"/>
      <c r="HZ79" s="93"/>
      <c r="IA79" s="93"/>
      <c r="IB79" s="93"/>
      <c r="IC79" s="93"/>
      <c r="ID79" s="93"/>
      <c r="IE79" s="93"/>
      <c r="IF79" s="93"/>
      <c r="IG79" s="93"/>
      <c r="IH79" s="93"/>
      <c r="II79" s="93"/>
      <c r="IJ79" s="93"/>
      <c r="IK79" s="93"/>
      <c r="IL79" s="93"/>
      <c r="IM79" s="93"/>
      <c r="IN79" s="93"/>
      <c r="IO79" s="93"/>
      <c r="IP79" s="93"/>
      <c r="IQ79" s="93"/>
    </row>
    <row r="80" ht="17.25" spans="1:251">
      <c r="A80" s="24">
        <v>76</v>
      </c>
      <c r="B80" s="28">
        <v>2019011798</v>
      </c>
      <c r="C80" s="79" t="s">
        <v>1136</v>
      </c>
      <c r="D80" s="28" t="s">
        <v>1185</v>
      </c>
      <c r="E80" s="28">
        <v>2019</v>
      </c>
      <c r="F80" s="79" t="s">
        <v>1137</v>
      </c>
      <c r="G80" s="26">
        <v>1</v>
      </c>
      <c r="H80" s="26">
        <v>22</v>
      </c>
      <c r="I80" s="88">
        <f t="shared" si="4"/>
        <v>0.0454545454545455</v>
      </c>
      <c r="J80" s="27">
        <v>3</v>
      </c>
      <c r="K80" s="27">
        <v>43</v>
      </c>
      <c r="L80" s="88">
        <f t="shared" si="5"/>
        <v>0.0697674418604651</v>
      </c>
      <c r="M80" s="103" t="s">
        <v>1261</v>
      </c>
      <c r="N80" s="48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  <c r="AA80" s="8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  <c r="BH80" s="93"/>
      <c r="BI80" s="93"/>
      <c r="BJ80" s="93"/>
      <c r="BK80" s="93"/>
      <c r="BL80" s="93"/>
      <c r="BM80" s="93"/>
      <c r="BN80" s="93"/>
      <c r="BO80" s="93"/>
      <c r="BP80" s="93"/>
      <c r="BQ80" s="93"/>
      <c r="BR80" s="93"/>
      <c r="BS80" s="93"/>
      <c r="BT80" s="93"/>
      <c r="BU80" s="93"/>
      <c r="BV80" s="93"/>
      <c r="BW80" s="93"/>
      <c r="BX80" s="93"/>
      <c r="BY80" s="93"/>
      <c r="BZ80" s="93"/>
      <c r="CA80" s="93"/>
      <c r="CB80" s="93"/>
      <c r="CC80" s="93"/>
      <c r="CD80" s="93"/>
      <c r="CE80" s="93"/>
      <c r="CF80" s="93"/>
      <c r="CG80" s="93"/>
      <c r="CH80" s="93"/>
      <c r="CI80" s="93"/>
      <c r="CJ80" s="93"/>
      <c r="CK80" s="93"/>
      <c r="CL80" s="93"/>
      <c r="CM80" s="93"/>
      <c r="CN80" s="93"/>
      <c r="CO80" s="93"/>
      <c r="CP80" s="93"/>
      <c r="CQ80" s="93"/>
      <c r="CR80" s="93"/>
      <c r="CS80" s="93"/>
      <c r="CT80" s="93"/>
      <c r="CU80" s="93"/>
      <c r="CV80" s="93"/>
      <c r="CW80" s="93"/>
      <c r="CX80" s="93"/>
      <c r="CY80" s="93"/>
      <c r="CZ80" s="93"/>
      <c r="DA80" s="93"/>
      <c r="DB80" s="93"/>
      <c r="DC80" s="93"/>
      <c r="DD80" s="93"/>
      <c r="DE80" s="93"/>
      <c r="DF80" s="93"/>
      <c r="DG80" s="93"/>
      <c r="DH80" s="93"/>
      <c r="DI80" s="93"/>
      <c r="DJ80" s="93"/>
      <c r="DK80" s="93"/>
      <c r="DL80" s="93"/>
      <c r="DM80" s="93"/>
      <c r="DN80" s="93"/>
      <c r="DO80" s="93"/>
      <c r="DP80" s="93"/>
      <c r="DQ80" s="93"/>
      <c r="DR80" s="93"/>
      <c r="DS80" s="93"/>
      <c r="DT80" s="93"/>
      <c r="DU80" s="93"/>
      <c r="DV80" s="93"/>
      <c r="DW80" s="93"/>
      <c r="DX80" s="93"/>
      <c r="DY80" s="93"/>
      <c r="DZ80" s="93"/>
      <c r="EA80" s="93"/>
      <c r="EB80" s="93"/>
      <c r="EC80" s="93"/>
      <c r="ED80" s="93"/>
      <c r="EE80" s="93"/>
      <c r="EF80" s="93"/>
      <c r="EG80" s="93"/>
      <c r="EH80" s="93"/>
      <c r="EI80" s="93"/>
      <c r="EJ80" s="93"/>
      <c r="EK80" s="93"/>
      <c r="EL80" s="93"/>
      <c r="EM80" s="93"/>
      <c r="EN80" s="93"/>
      <c r="EO80" s="93"/>
      <c r="EP80" s="93"/>
      <c r="EQ80" s="93"/>
      <c r="ER80" s="93"/>
      <c r="ES80" s="93"/>
      <c r="ET80" s="93"/>
      <c r="EU80" s="93"/>
      <c r="EV80" s="93"/>
      <c r="EW80" s="93"/>
      <c r="EX80" s="93"/>
      <c r="EY80" s="93"/>
      <c r="EZ80" s="93"/>
      <c r="FA80" s="93"/>
      <c r="FB80" s="93"/>
      <c r="FC80" s="93"/>
      <c r="FD80" s="93"/>
      <c r="FE80" s="93"/>
      <c r="FF80" s="93"/>
      <c r="FG80" s="93"/>
      <c r="FH80" s="93"/>
      <c r="FI80" s="93"/>
      <c r="FJ80" s="93"/>
      <c r="FK80" s="93"/>
      <c r="FL80" s="93"/>
      <c r="FM80" s="93"/>
      <c r="FN80" s="93"/>
      <c r="FO80" s="93"/>
      <c r="FP80" s="93"/>
      <c r="FQ80" s="93"/>
      <c r="FR80" s="93"/>
      <c r="FS80" s="93"/>
      <c r="FT80" s="93"/>
      <c r="FU80" s="93"/>
      <c r="FV80" s="93"/>
      <c r="FW80" s="93"/>
      <c r="FX80" s="93"/>
      <c r="FY80" s="93"/>
      <c r="FZ80" s="93"/>
      <c r="GA80" s="93"/>
      <c r="GB80" s="93"/>
      <c r="GC80" s="93"/>
      <c r="GD80" s="93"/>
      <c r="GE80" s="93"/>
      <c r="GF80" s="93"/>
      <c r="GG80" s="93"/>
      <c r="GH80" s="93"/>
      <c r="GI80" s="93"/>
      <c r="GJ80" s="93"/>
      <c r="GK80" s="93"/>
      <c r="GL80" s="93"/>
      <c r="GM80" s="93"/>
      <c r="GN80" s="93"/>
      <c r="GO80" s="93"/>
      <c r="GP80" s="93"/>
      <c r="GQ80" s="93"/>
      <c r="GR80" s="93"/>
      <c r="GS80" s="93"/>
      <c r="GT80" s="93"/>
      <c r="GU80" s="93"/>
      <c r="GV80" s="93"/>
      <c r="GW80" s="93"/>
      <c r="GX80" s="93"/>
      <c r="GY80" s="93"/>
      <c r="GZ80" s="93"/>
      <c r="HA80" s="93"/>
      <c r="HB80" s="93"/>
      <c r="HC80" s="93"/>
      <c r="HD80" s="93"/>
      <c r="HE80" s="93"/>
      <c r="HF80" s="93"/>
      <c r="HG80" s="93"/>
      <c r="HH80" s="93"/>
      <c r="HI80" s="93"/>
      <c r="HJ80" s="93"/>
      <c r="HK80" s="93"/>
      <c r="HL80" s="93"/>
      <c r="HM80" s="93"/>
      <c r="HN80" s="93"/>
      <c r="HO80" s="93"/>
      <c r="HP80" s="93"/>
      <c r="HQ80" s="93"/>
      <c r="HR80" s="93"/>
      <c r="HS80" s="93"/>
      <c r="HT80" s="93"/>
      <c r="HU80" s="93"/>
      <c r="HV80" s="93"/>
      <c r="HW80" s="93"/>
      <c r="HX80" s="93"/>
      <c r="HY80" s="93"/>
      <c r="HZ80" s="93"/>
      <c r="IA80" s="93"/>
      <c r="IB80" s="93"/>
      <c r="IC80" s="93"/>
      <c r="ID80" s="93"/>
      <c r="IE80" s="93"/>
      <c r="IF80" s="93"/>
      <c r="IG80" s="93"/>
      <c r="IH80" s="93"/>
      <c r="II80" s="93"/>
      <c r="IJ80" s="93"/>
      <c r="IK80" s="93"/>
      <c r="IL80" s="93"/>
      <c r="IM80" s="93"/>
      <c r="IN80" s="93"/>
      <c r="IO80" s="93"/>
      <c r="IP80" s="93"/>
      <c r="IQ80" s="93"/>
    </row>
    <row r="81" ht="17.25" spans="1:251">
      <c r="A81" s="83"/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48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3"/>
      <c r="BR81" s="93"/>
      <c r="BS81" s="93"/>
      <c r="BT81" s="93"/>
      <c r="BU81" s="93"/>
      <c r="BV81" s="93"/>
      <c r="BW81" s="93"/>
      <c r="BX81" s="93"/>
      <c r="BY81" s="93"/>
      <c r="BZ81" s="93"/>
      <c r="CA81" s="93"/>
      <c r="CB81" s="93"/>
      <c r="CC81" s="93"/>
      <c r="CD81" s="93"/>
      <c r="CE81" s="93"/>
      <c r="CF81" s="93"/>
      <c r="CG81" s="93"/>
      <c r="CH81" s="93"/>
      <c r="CI81" s="93"/>
      <c r="CJ81" s="93"/>
      <c r="CK81" s="93"/>
      <c r="CL81" s="93"/>
      <c r="CM81" s="93"/>
      <c r="CN81" s="93"/>
      <c r="CO81" s="93"/>
      <c r="CP81" s="93"/>
      <c r="CQ81" s="93"/>
      <c r="CR81" s="93"/>
      <c r="CS81" s="93"/>
      <c r="CT81" s="93"/>
      <c r="CU81" s="93"/>
      <c r="CV81" s="93"/>
      <c r="CW81" s="93"/>
      <c r="CX81" s="93"/>
      <c r="CY81" s="93"/>
      <c r="CZ81" s="93"/>
      <c r="DA81" s="93"/>
      <c r="DB81" s="93"/>
      <c r="DC81" s="93"/>
      <c r="DD81" s="93"/>
      <c r="DE81" s="93"/>
      <c r="DF81" s="93"/>
      <c r="DG81" s="93"/>
      <c r="DH81" s="93"/>
      <c r="DI81" s="93"/>
      <c r="DJ81" s="93"/>
      <c r="DK81" s="93"/>
      <c r="DL81" s="93"/>
      <c r="DM81" s="93"/>
      <c r="DN81" s="93"/>
      <c r="DO81" s="93"/>
      <c r="DP81" s="93"/>
      <c r="DQ81" s="93"/>
      <c r="DR81" s="93"/>
      <c r="DS81" s="93"/>
      <c r="DT81" s="93"/>
      <c r="DU81" s="93"/>
      <c r="DV81" s="93"/>
      <c r="DW81" s="93"/>
      <c r="DX81" s="93"/>
      <c r="DY81" s="93"/>
      <c r="DZ81" s="93"/>
      <c r="EA81" s="93"/>
      <c r="EB81" s="93"/>
      <c r="EC81" s="93"/>
      <c r="ED81" s="93"/>
      <c r="EE81" s="93"/>
      <c r="EF81" s="93"/>
      <c r="EG81" s="93"/>
      <c r="EH81" s="93"/>
      <c r="EI81" s="93"/>
      <c r="EJ81" s="93"/>
      <c r="EK81" s="93"/>
      <c r="EL81" s="93"/>
      <c r="EM81" s="93"/>
      <c r="EN81" s="93"/>
      <c r="EO81" s="93"/>
      <c r="EP81" s="93"/>
      <c r="EQ81" s="93"/>
      <c r="ER81" s="93"/>
      <c r="ES81" s="93"/>
      <c r="ET81" s="93"/>
      <c r="EU81" s="93"/>
      <c r="EV81" s="93"/>
      <c r="EW81" s="93"/>
      <c r="EX81" s="93"/>
      <c r="EY81" s="93"/>
      <c r="EZ81" s="93"/>
      <c r="FA81" s="93"/>
      <c r="FB81" s="93"/>
      <c r="FC81" s="93"/>
      <c r="FD81" s="93"/>
      <c r="FE81" s="93"/>
      <c r="FF81" s="93"/>
      <c r="FG81" s="93"/>
      <c r="FH81" s="93"/>
      <c r="FI81" s="93"/>
      <c r="FJ81" s="93"/>
      <c r="FK81" s="93"/>
      <c r="FL81" s="93"/>
      <c r="FM81" s="93"/>
      <c r="FN81" s="93"/>
      <c r="FO81" s="93"/>
      <c r="FP81" s="93"/>
      <c r="FQ81" s="93"/>
      <c r="FR81" s="93"/>
      <c r="FS81" s="93"/>
      <c r="FT81" s="93"/>
      <c r="FU81" s="93"/>
      <c r="FV81" s="93"/>
      <c r="FW81" s="93"/>
      <c r="FX81" s="93"/>
      <c r="FY81" s="93"/>
      <c r="FZ81" s="93"/>
      <c r="GA81" s="93"/>
      <c r="GB81" s="93"/>
      <c r="GC81" s="93"/>
      <c r="GD81" s="93"/>
      <c r="GE81" s="93"/>
      <c r="GF81" s="93"/>
      <c r="GG81" s="93"/>
      <c r="GH81" s="93"/>
      <c r="GI81" s="93"/>
      <c r="GJ81" s="93"/>
      <c r="GK81" s="93"/>
      <c r="GL81" s="93"/>
      <c r="GM81" s="93"/>
      <c r="GN81" s="93"/>
      <c r="GO81" s="93"/>
      <c r="GP81" s="93"/>
      <c r="GQ81" s="93"/>
      <c r="GR81" s="93"/>
      <c r="GS81" s="93"/>
      <c r="GT81" s="93"/>
      <c r="GU81" s="93"/>
      <c r="GV81" s="93"/>
      <c r="GW81" s="93"/>
      <c r="GX81" s="93"/>
      <c r="GY81" s="93"/>
      <c r="GZ81" s="93"/>
      <c r="HA81" s="93"/>
      <c r="HB81" s="93"/>
      <c r="HC81" s="93"/>
      <c r="HD81" s="93"/>
      <c r="HE81" s="93"/>
      <c r="HF81" s="93"/>
      <c r="HG81" s="93"/>
      <c r="HH81" s="93"/>
      <c r="HI81" s="93"/>
      <c r="HJ81" s="93"/>
      <c r="HK81" s="93"/>
      <c r="HL81" s="93"/>
      <c r="HM81" s="93"/>
      <c r="HN81" s="93"/>
      <c r="HO81" s="93"/>
      <c r="HP81" s="93"/>
      <c r="HQ81" s="93"/>
      <c r="HR81" s="93"/>
      <c r="HS81" s="93"/>
      <c r="HT81" s="93"/>
      <c r="HU81" s="93"/>
      <c r="HV81" s="93"/>
      <c r="HW81" s="93"/>
      <c r="HX81" s="93"/>
      <c r="HY81" s="93"/>
      <c r="HZ81" s="93"/>
      <c r="IA81" s="93"/>
      <c r="IB81" s="93"/>
      <c r="IC81" s="93"/>
      <c r="ID81" s="93"/>
      <c r="IE81" s="93"/>
      <c r="IF81" s="93"/>
      <c r="IG81" s="93"/>
      <c r="IH81" s="93"/>
      <c r="II81" s="93"/>
      <c r="IJ81" s="93"/>
      <c r="IK81" s="93"/>
      <c r="IL81" s="93"/>
      <c r="IM81" s="93"/>
      <c r="IN81" s="93"/>
      <c r="IO81" s="93"/>
      <c r="IP81" s="93"/>
      <c r="IQ81" s="93"/>
    </row>
    <row r="82" ht="17.25" spans="1:251">
      <c r="A82" s="83"/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48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93"/>
      <c r="BM82" s="93"/>
      <c r="BN82" s="93"/>
      <c r="BO82" s="93"/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  <c r="CR82" s="93"/>
      <c r="CS82" s="93"/>
      <c r="CT82" s="93"/>
      <c r="CU82" s="93"/>
      <c r="CV82" s="93"/>
      <c r="CW82" s="93"/>
      <c r="CX82" s="93"/>
      <c r="CY82" s="93"/>
      <c r="CZ82" s="93"/>
      <c r="DA82" s="93"/>
      <c r="DB82" s="93"/>
      <c r="DC82" s="93"/>
      <c r="DD82" s="93"/>
      <c r="DE82" s="93"/>
      <c r="DF82" s="93"/>
      <c r="DG82" s="93"/>
      <c r="DH82" s="93"/>
      <c r="DI82" s="93"/>
      <c r="DJ82" s="93"/>
      <c r="DK82" s="93"/>
      <c r="DL82" s="93"/>
      <c r="DM82" s="93"/>
      <c r="DN82" s="93"/>
      <c r="DO82" s="93"/>
      <c r="DP82" s="93"/>
      <c r="DQ82" s="93"/>
      <c r="DR82" s="93"/>
      <c r="DS82" s="93"/>
      <c r="DT82" s="93"/>
      <c r="DU82" s="93"/>
      <c r="DV82" s="93"/>
      <c r="DW82" s="93"/>
      <c r="DX82" s="93"/>
      <c r="DY82" s="93"/>
      <c r="DZ82" s="93"/>
      <c r="EA82" s="93"/>
      <c r="EB82" s="93"/>
      <c r="EC82" s="93"/>
      <c r="ED82" s="93"/>
      <c r="EE82" s="93"/>
      <c r="EF82" s="93"/>
      <c r="EG82" s="93"/>
      <c r="EH82" s="93"/>
      <c r="EI82" s="93"/>
      <c r="EJ82" s="93"/>
      <c r="EK82" s="93"/>
      <c r="EL82" s="93"/>
      <c r="EM82" s="93"/>
      <c r="EN82" s="93"/>
      <c r="EO82" s="93"/>
      <c r="EP82" s="93"/>
      <c r="EQ82" s="93"/>
      <c r="ER82" s="93"/>
      <c r="ES82" s="93"/>
      <c r="ET82" s="93"/>
      <c r="EU82" s="93"/>
      <c r="EV82" s="93"/>
      <c r="EW82" s="93"/>
      <c r="EX82" s="93"/>
      <c r="EY82" s="93"/>
      <c r="EZ82" s="93"/>
      <c r="FA82" s="93"/>
      <c r="FB82" s="93"/>
      <c r="FC82" s="93"/>
      <c r="FD82" s="93"/>
      <c r="FE82" s="93"/>
      <c r="FF82" s="93"/>
      <c r="FG82" s="93"/>
      <c r="FH82" s="93"/>
      <c r="FI82" s="93"/>
      <c r="FJ82" s="93"/>
      <c r="FK82" s="93"/>
      <c r="FL82" s="93"/>
      <c r="FM82" s="93"/>
      <c r="FN82" s="93"/>
      <c r="FO82" s="93"/>
      <c r="FP82" s="93"/>
      <c r="FQ82" s="93"/>
      <c r="FR82" s="93"/>
      <c r="FS82" s="93"/>
      <c r="FT82" s="93"/>
      <c r="FU82" s="93"/>
      <c r="FV82" s="93"/>
      <c r="FW82" s="93"/>
      <c r="FX82" s="93"/>
      <c r="FY82" s="93"/>
      <c r="FZ82" s="93"/>
      <c r="GA82" s="93"/>
      <c r="GB82" s="93"/>
      <c r="GC82" s="93"/>
      <c r="GD82" s="93"/>
      <c r="GE82" s="93"/>
      <c r="GF82" s="93"/>
      <c r="GG82" s="93"/>
      <c r="GH82" s="93"/>
      <c r="GI82" s="93"/>
      <c r="GJ82" s="93"/>
      <c r="GK82" s="93"/>
      <c r="GL82" s="93"/>
      <c r="GM82" s="93"/>
      <c r="GN82" s="93"/>
      <c r="GO82" s="93"/>
      <c r="GP82" s="93"/>
      <c r="GQ82" s="93"/>
      <c r="GR82" s="93"/>
      <c r="GS82" s="93"/>
      <c r="GT82" s="93"/>
      <c r="GU82" s="93"/>
      <c r="GV82" s="93"/>
      <c r="GW82" s="93"/>
      <c r="GX82" s="93"/>
      <c r="GY82" s="93"/>
      <c r="GZ82" s="93"/>
      <c r="HA82" s="93"/>
      <c r="HB82" s="93"/>
      <c r="HC82" s="93"/>
      <c r="HD82" s="93"/>
      <c r="HE82" s="93"/>
      <c r="HF82" s="93"/>
      <c r="HG82" s="93"/>
      <c r="HH82" s="93"/>
      <c r="HI82" s="93"/>
      <c r="HJ82" s="93"/>
      <c r="HK82" s="93"/>
      <c r="HL82" s="93"/>
      <c r="HM82" s="93"/>
      <c r="HN82" s="93"/>
      <c r="HO82" s="93"/>
      <c r="HP82" s="93"/>
      <c r="HQ82" s="93"/>
      <c r="HR82" s="93"/>
      <c r="HS82" s="93"/>
      <c r="HT82" s="93"/>
      <c r="HU82" s="93"/>
      <c r="HV82" s="93"/>
      <c r="HW82" s="93"/>
      <c r="HX82" s="93"/>
      <c r="HY82" s="93"/>
      <c r="HZ82" s="93"/>
      <c r="IA82" s="93"/>
      <c r="IB82" s="93"/>
      <c r="IC82" s="93"/>
      <c r="ID82" s="93"/>
      <c r="IE82" s="93"/>
      <c r="IF82" s="93"/>
      <c r="IG82" s="93"/>
      <c r="IH82" s="93"/>
      <c r="II82" s="93"/>
      <c r="IJ82" s="93"/>
      <c r="IK82" s="93"/>
      <c r="IL82" s="93"/>
      <c r="IM82" s="93"/>
      <c r="IN82" s="93"/>
      <c r="IO82" s="93"/>
      <c r="IP82" s="93"/>
      <c r="IQ82" s="93"/>
    </row>
    <row r="83" ht="17.25" spans="1:251">
      <c r="A83" s="83"/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48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  <c r="AA83" s="8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  <c r="BK83" s="93"/>
      <c r="BL83" s="93"/>
      <c r="BM83" s="93"/>
      <c r="BN83" s="93"/>
      <c r="BO83" s="93"/>
      <c r="BP83" s="93"/>
      <c r="BQ83" s="93"/>
      <c r="BR83" s="93"/>
      <c r="BS83" s="93"/>
      <c r="BT83" s="93"/>
      <c r="BU83" s="93"/>
      <c r="BV83" s="93"/>
      <c r="BW83" s="93"/>
      <c r="BX83" s="93"/>
      <c r="BY83" s="93"/>
      <c r="BZ83" s="93"/>
      <c r="CA83" s="93"/>
      <c r="CB83" s="93"/>
      <c r="CC83" s="93"/>
      <c r="CD83" s="93"/>
      <c r="CE83" s="93"/>
      <c r="CF83" s="93"/>
      <c r="CG83" s="93"/>
      <c r="CH83" s="93"/>
      <c r="CI83" s="93"/>
      <c r="CJ83" s="93"/>
      <c r="CK83" s="93"/>
      <c r="CL83" s="93"/>
      <c r="CM83" s="93"/>
      <c r="CN83" s="93"/>
      <c r="CO83" s="93"/>
      <c r="CP83" s="93"/>
      <c r="CQ83" s="93"/>
      <c r="CR83" s="93"/>
      <c r="CS83" s="93"/>
      <c r="CT83" s="93"/>
      <c r="CU83" s="93"/>
      <c r="CV83" s="93"/>
      <c r="CW83" s="93"/>
      <c r="CX83" s="93"/>
      <c r="CY83" s="93"/>
      <c r="CZ83" s="93"/>
      <c r="DA83" s="93"/>
      <c r="DB83" s="93"/>
      <c r="DC83" s="93"/>
      <c r="DD83" s="93"/>
      <c r="DE83" s="93"/>
      <c r="DF83" s="93"/>
      <c r="DG83" s="93"/>
      <c r="DH83" s="93"/>
      <c r="DI83" s="93"/>
      <c r="DJ83" s="93"/>
      <c r="DK83" s="93"/>
      <c r="DL83" s="93"/>
      <c r="DM83" s="93"/>
      <c r="DN83" s="93"/>
      <c r="DO83" s="93"/>
      <c r="DP83" s="93"/>
      <c r="DQ83" s="93"/>
      <c r="DR83" s="93"/>
      <c r="DS83" s="93"/>
      <c r="DT83" s="93"/>
      <c r="DU83" s="93"/>
      <c r="DV83" s="93"/>
      <c r="DW83" s="93"/>
      <c r="DX83" s="93"/>
      <c r="DY83" s="93"/>
      <c r="DZ83" s="93"/>
      <c r="EA83" s="93"/>
      <c r="EB83" s="93"/>
      <c r="EC83" s="93"/>
      <c r="ED83" s="93"/>
      <c r="EE83" s="93"/>
      <c r="EF83" s="93"/>
      <c r="EG83" s="93"/>
      <c r="EH83" s="93"/>
      <c r="EI83" s="93"/>
      <c r="EJ83" s="93"/>
      <c r="EK83" s="93"/>
      <c r="EL83" s="93"/>
      <c r="EM83" s="93"/>
      <c r="EN83" s="93"/>
      <c r="EO83" s="93"/>
      <c r="EP83" s="93"/>
      <c r="EQ83" s="93"/>
      <c r="ER83" s="93"/>
      <c r="ES83" s="93"/>
      <c r="ET83" s="93"/>
      <c r="EU83" s="93"/>
      <c r="EV83" s="93"/>
      <c r="EW83" s="93"/>
      <c r="EX83" s="93"/>
      <c r="EY83" s="93"/>
      <c r="EZ83" s="93"/>
      <c r="FA83" s="93"/>
      <c r="FB83" s="93"/>
      <c r="FC83" s="93"/>
      <c r="FD83" s="93"/>
      <c r="FE83" s="93"/>
      <c r="FF83" s="93"/>
      <c r="FG83" s="93"/>
      <c r="FH83" s="93"/>
      <c r="FI83" s="93"/>
      <c r="FJ83" s="93"/>
      <c r="FK83" s="93"/>
      <c r="FL83" s="93"/>
      <c r="FM83" s="93"/>
      <c r="FN83" s="93"/>
      <c r="FO83" s="93"/>
      <c r="FP83" s="93"/>
      <c r="FQ83" s="93"/>
      <c r="FR83" s="93"/>
      <c r="FS83" s="93"/>
      <c r="FT83" s="93"/>
      <c r="FU83" s="93"/>
      <c r="FV83" s="93"/>
      <c r="FW83" s="93"/>
      <c r="FX83" s="93"/>
      <c r="FY83" s="93"/>
      <c r="FZ83" s="93"/>
      <c r="GA83" s="93"/>
      <c r="GB83" s="93"/>
      <c r="GC83" s="93"/>
      <c r="GD83" s="93"/>
      <c r="GE83" s="93"/>
      <c r="GF83" s="93"/>
      <c r="GG83" s="93"/>
      <c r="GH83" s="93"/>
      <c r="GI83" s="93"/>
      <c r="GJ83" s="93"/>
      <c r="GK83" s="93"/>
      <c r="GL83" s="93"/>
      <c r="GM83" s="93"/>
      <c r="GN83" s="93"/>
      <c r="GO83" s="93"/>
      <c r="GP83" s="93"/>
      <c r="GQ83" s="93"/>
      <c r="GR83" s="93"/>
      <c r="GS83" s="93"/>
      <c r="GT83" s="93"/>
      <c r="GU83" s="93"/>
      <c r="GV83" s="93"/>
      <c r="GW83" s="93"/>
      <c r="GX83" s="93"/>
      <c r="GY83" s="93"/>
      <c r="GZ83" s="93"/>
      <c r="HA83" s="93"/>
      <c r="HB83" s="93"/>
      <c r="HC83" s="93"/>
      <c r="HD83" s="93"/>
      <c r="HE83" s="93"/>
      <c r="HF83" s="93"/>
      <c r="HG83" s="93"/>
      <c r="HH83" s="93"/>
      <c r="HI83" s="93"/>
      <c r="HJ83" s="93"/>
      <c r="HK83" s="93"/>
      <c r="HL83" s="93"/>
      <c r="HM83" s="93"/>
      <c r="HN83" s="93"/>
      <c r="HO83" s="93"/>
      <c r="HP83" s="93"/>
      <c r="HQ83" s="93"/>
      <c r="HR83" s="93"/>
      <c r="HS83" s="93"/>
      <c r="HT83" s="93"/>
      <c r="HU83" s="93"/>
      <c r="HV83" s="93"/>
      <c r="HW83" s="93"/>
      <c r="HX83" s="93"/>
      <c r="HY83" s="93"/>
      <c r="HZ83" s="93"/>
      <c r="IA83" s="93"/>
      <c r="IB83" s="93"/>
      <c r="IC83" s="93"/>
      <c r="ID83" s="93"/>
      <c r="IE83" s="93"/>
      <c r="IF83" s="93"/>
      <c r="IG83" s="93"/>
      <c r="IH83" s="93"/>
      <c r="II83" s="93"/>
      <c r="IJ83" s="93"/>
      <c r="IK83" s="93"/>
      <c r="IL83" s="93"/>
      <c r="IM83" s="93"/>
      <c r="IN83" s="93"/>
      <c r="IO83" s="93"/>
      <c r="IP83" s="93"/>
      <c r="IQ83" s="93"/>
    </row>
    <row r="84" ht="17.25" spans="1:251">
      <c r="A84" s="83"/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48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  <c r="AA84" s="8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  <c r="BH84" s="93"/>
      <c r="BI84" s="93"/>
      <c r="BJ84" s="93"/>
      <c r="BK84" s="93"/>
      <c r="BL84" s="93"/>
      <c r="BM84" s="93"/>
      <c r="BN84" s="93"/>
      <c r="BO84" s="93"/>
      <c r="BP84" s="93"/>
      <c r="BQ84" s="93"/>
      <c r="BR84" s="93"/>
      <c r="BS84" s="93"/>
      <c r="BT84" s="93"/>
      <c r="BU84" s="93"/>
      <c r="BV84" s="93"/>
      <c r="BW84" s="93"/>
      <c r="BX84" s="93"/>
      <c r="BY84" s="93"/>
      <c r="BZ84" s="93"/>
      <c r="CA84" s="93"/>
      <c r="CB84" s="93"/>
      <c r="CC84" s="93"/>
      <c r="CD84" s="93"/>
      <c r="CE84" s="93"/>
      <c r="CF84" s="93"/>
      <c r="CG84" s="93"/>
      <c r="CH84" s="93"/>
      <c r="CI84" s="93"/>
      <c r="CJ84" s="93"/>
      <c r="CK84" s="93"/>
      <c r="CL84" s="93"/>
      <c r="CM84" s="93"/>
      <c r="CN84" s="93"/>
      <c r="CO84" s="93"/>
      <c r="CP84" s="93"/>
      <c r="CQ84" s="93"/>
      <c r="CR84" s="93"/>
      <c r="CS84" s="93"/>
      <c r="CT84" s="93"/>
      <c r="CU84" s="93"/>
      <c r="CV84" s="93"/>
      <c r="CW84" s="93"/>
      <c r="CX84" s="93"/>
      <c r="CY84" s="93"/>
      <c r="CZ84" s="93"/>
      <c r="DA84" s="93"/>
      <c r="DB84" s="93"/>
      <c r="DC84" s="93"/>
      <c r="DD84" s="93"/>
      <c r="DE84" s="93"/>
      <c r="DF84" s="93"/>
      <c r="DG84" s="93"/>
      <c r="DH84" s="93"/>
      <c r="DI84" s="93"/>
      <c r="DJ84" s="93"/>
      <c r="DK84" s="93"/>
      <c r="DL84" s="93"/>
      <c r="DM84" s="93"/>
      <c r="DN84" s="93"/>
      <c r="DO84" s="93"/>
      <c r="DP84" s="93"/>
      <c r="DQ84" s="93"/>
      <c r="DR84" s="93"/>
      <c r="DS84" s="93"/>
      <c r="DT84" s="93"/>
      <c r="DU84" s="93"/>
      <c r="DV84" s="93"/>
      <c r="DW84" s="93"/>
      <c r="DX84" s="93"/>
      <c r="DY84" s="93"/>
      <c r="DZ84" s="93"/>
      <c r="EA84" s="93"/>
      <c r="EB84" s="93"/>
      <c r="EC84" s="93"/>
      <c r="ED84" s="93"/>
      <c r="EE84" s="93"/>
      <c r="EF84" s="93"/>
      <c r="EG84" s="93"/>
      <c r="EH84" s="93"/>
      <c r="EI84" s="93"/>
      <c r="EJ84" s="93"/>
      <c r="EK84" s="93"/>
      <c r="EL84" s="93"/>
      <c r="EM84" s="93"/>
      <c r="EN84" s="93"/>
      <c r="EO84" s="93"/>
      <c r="EP84" s="93"/>
      <c r="EQ84" s="93"/>
      <c r="ER84" s="93"/>
      <c r="ES84" s="93"/>
      <c r="ET84" s="93"/>
      <c r="EU84" s="93"/>
      <c r="EV84" s="93"/>
      <c r="EW84" s="93"/>
      <c r="EX84" s="93"/>
      <c r="EY84" s="93"/>
      <c r="EZ84" s="93"/>
      <c r="FA84" s="93"/>
      <c r="FB84" s="93"/>
      <c r="FC84" s="93"/>
      <c r="FD84" s="93"/>
      <c r="FE84" s="93"/>
      <c r="FF84" s="93"/>
      <c r="FG84" s="93"/>
      <c r="FH84" s="93"/>
      <c r="FI84" s="93"/>
      <c r="FJ84" s="93"/>
      <c r="FK84" s="93"/>
      <c r="FL84" s="93"/>
      <c r="FM84" s="93"/>
      <c r="FN84" s="93"/>
      <c r="FO84" s="93"/>
      <c r="FP84" s="93"/>
      <c r="FQ84" s="93"/>
      <c r="FR84" s="93"/>
      <c r="FS84" s="93"/>
      <c r="FT84" s="93"/>
      <c r="FU84" s="93"/>
      <c r="FV84" s="93"/>
      <c r="FW84" s="93"/>
      <c r="FX84" s="93"/>
      <c r="FY84" s="93"/>
      <c r="FZ84" s="93"/>
      <c r="GA84" s="93"/>
      <c r="GB84" s="93"/>
      <c r="GC84" s="93"/>
      <c r="GD84" s="93"/>
      <c r="GE84" s="93"/>
      <c r="GF84" s="93"/>
      <c r="GG84" s="93"/>
      <c r="GH84" s="93"/>
      <c r="GI84" s="93"/>
      <c r="GJ84" s="93"/>
      <c r="GK84" s="93"/>
      <c r="GL84" s="93"/>
      <c r="GM84" s="93"/>
      <c r="GN84" s="93"/>
      <c r="GO84" s="93"/>
      <c r="GP84" s="93"/>
      <c r="GQ84" s="93"/>
      <c r="GR84" s="93"/>
      <c r="GS84" s="93"/>
      <c r="GT84" s="93"/>
      <c r="GU84" s="93"/>
      <c r="GV84" s="93"/>
      <c r="GW84" s="93"/>
      <c r="GX84" s="93"/>
      <c r="GY84" s="93"/>
      <c r="GZ84" s="93"/>
      <c r="HA84" s="93"/>
      <c r="HB84" s="93"/>
      <c r="HC84" s="93"/>
      <c r="HD84" s="93"/>
      <c r="HE84" s="93"/>
      <c r="HF84" s="93"/>
      <c r="HG84" s="93"/>
      <c r="HH84" s="93"/>
      <c r="HI84" s="93"/>
      <c r="HJ84" s="93"/>
      <c r="HK84" s="93"/>
      <c r="HL84" s="93"/>
      <c r="HM84" s="93"/>
      <c r="HN84" s="93"/>
      <c r="HO84" s="93"/>
      <c r="HP84" s="93"/>
      <c r="HQ84" s="93"/>
      <c r="HR84" s="93"/>
      <c r="HS84" s="93"/>
      <c r="HT84" s="93"/>
      <c r="HU84" s="93"/>
      <c r="HV84" s="93"/>
      <c r="HW84" s="93"/>
      <c r="HX84" s="93"/>
      <c r="HY84" s="93"/>
      <c r="HZ84" s="93"/>
      <c r="IA84" s="93"/>
      <c r="IB84" s="93"/>
      <c r="IC84" s="93"/>
      <c r="ID84" s="93"/>
      <c r="IE84" s="93"/>
      <c r="IF84" s="93"/>
      <c r="IG84" s="93"/>
      <c r="IH84" s="93"/>
      <c r="II84" s="93"/>
      <c r="IJ84" s="93"/>
      <c r="IK84" s="93"/>
      <c r="IL84" s="93"/>
      <c r="IM84" s="93"/>
      <c r="IN84" s="93"/>
      <c r="IO84" s="93"/>
      <c r="IP84" s="93"/>
      <c r="IQ84" s="93"/>
    </row>
    <row r="85" ht="17.25" spans="1:251">
      <c r="A85" s="83"/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48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93"/>
      <c r="BN85" s="93"/>
      <c r="BO85" s="93"/>
      <c r="BP85" s="93"/>
      <c r="BQ85" s="93"/>
      <c r="BR85" s="93"/>
      <c r="BS85" s="93"/>
      <c r="BT85" s="93"/>
      <c r="BU85" s="93"/>
      <c r="BV85" s="93"/>
      <c r="BW85" s="93"/>
      <c r="BX85" s="93"/>
      <c r="BY85" s="93"/>
      <c r="BZ85" s="93"/>
      <c r="CA85" s="93"/>
      <c r="CB85" s="93"/>
      <c r="CC85" s="93"/>
      <c r="CD85" s="93"/>
      <c r="CE85" s="93"/>
      <c r="CF85" s="93"/>
      <c r="CG85" s="93"/>
      <c r="CH85" s="93"/>
      <c r="CI85" s="93"/>
      <c r="CJ85" s="93"/>
      <c r="CK85" s="93"/>
      <c r="CL85" s="93"/>
      <c r="CM85" s="93"/>
      <c r="CN85" s="93"/>
      <c r="CO85" s="93"/>
      <c r="CP85" s="93"/>
      <c r="CQ85" s="93"/>
      <c r="CR85" s="93"/>
      <c r="CS85" s="93"/>
      <c r="CT85" s="93"/>
      <c r="CU85" s="93"/>
      <c r="CV85" s="93"/>
      <c r="CW85" s="93"/>
      <c r="CX85" s="93"/>
      <c r="CY85" s="93"/>
      <c r="CZ85" s="93"/>
      <c r="DA85" s="93"/>
      <c r="DB85" s="93"/>
      <c r="DC85" s="93"/>
      <c r="DD85" s="93"/>
      <c r="DE85" s="93"/>
      <c r="DF85" s="93"/>
      <c r="DG85" s="93"/>
      <c r="DH85" s="93"/>
      <c r="DI85" s="93"/>
      <c r="DJ85" s="93"/>
      <c r="DK85" s="93"/>
      <c r="DL85" s="93"/>
      <c r="DM85" s="93"/>
      <c r="DN85" s="93"/>
      <c r="DO85" s="93"/>
      <c r="DP85" s="93"/>
      <c r="DQ85" s="93"/>
      <c r="DR85" s="93"/>
      <c r="DS85" s="93"/>
      <c r="DT85" s="93"/>
      <c r="DU85" s="93"/>
      <c r="DV85" s="93"/>
      <c r="DW85" s="93"/>
      <c r="DX85" s="93"/>
      <c r="DY85" s="93"/>
      <c r="DZ85" s="93"/>
      <c r="EA85" s="93"/>
      <c r="EB85" s="93"/>
      <c r="EC85" s="93"/>
      <c r="ED85" s="93"/>
      <c r="EE85" s="93"/>
      <c r="EF85" s="93"/>
      <c r="EG85" s="93"/>
      <c r="EH85" s="93"/>
      <c r="EI85" s="93"/>
      <c r="EJ85" s="93"/>
      <c r="EK85" s="93"/>
      <c r="EL85" s="93"/>
      <c r="EM85" s="93"/>
      <c r="EN85" s="93"/>
      <c r="EO85" s="93"/>
      <c r="EP85" s="93"/>
      <c r="EQ85" s="93"/>
      <c r="ER85" s="93"/>
      <c r="ES85" s="93"/>
      <c r="ET85" s="93"/>
      <c r="EU85" s="93"/>
      <c r="EV85" s="93"/>
      <c r="EW85" s="93"/>
      <c r="EX85" s="93"/>
      <c r="EY85" s="93"/>
      <c r="EZ85" s="93"/>
      <c r="FA85" s="93"/>
      <c r="FB85" s="93"/>
      <c r="FC85" s="93"/>
      <c r="FD85" s="93"/>
      <c r="FE85" s="93"/>
      <c r="FF85" s="93"/>
      <c r="FG85" s="93"/>
      <c r="FH85" s="93"/>
      <c r="FI85" s="93"/>
      <c r="FJ85" s="93"/>
      <c r="FK85" s="93"/>
      <c r="FL85" s="93"/>
      <c r="FM85" s="93"/>
      <c r="FN85" s="93"/>
      <c r="FO85" s="93"/>
      <c r="FP85" s="93"/>
      <c r="FQ85" s="93"/>
      <c r="FR85" s="93"/>
      <c r="FS85" s="93"/>
      <c r="FT85" s="93"/>
      <c r="FU85" s="93"/>
      <c r="FV85" s="93"/>
      <c r="FW85" s="93"/>
      <c r="FX85" s="93"/>
      <c r="FY85" s="93"/>
      <c r="FZ85" s="93"/>
      <c r="GA85" s="93"/>
      <c r="GB85" s="93"/>
      <c r="GC85" s="93"/>
      <c r="GD85" s="93"/>
      <c r="GE85" s="93"/>
      <c r="GF85" s="93"/>
      <c r="GG85" s="93"/>
      <c r="GH85" s="93"/>
      <c r="GI85" s="93"/>
      <c r="GJ85" s="93"/>
      <c r="GK85" s="93"/>
      <c r="GL85" s="93"/>
      <c r="GM85" s="93"/>
      <c r="GN85" s="93"/>
      <c r="GO85" s="93"/>
      <c r="GP85" s="93"/>
      <c r="GQ85" s="93"/>
      <c r="GR85" s="93"/>
      <c r="GS85" s="93"/>
      <c r="GT85" s="93"/>
      <c r="GU85" s="93"/>
      <c r="GV85" s="93"/>
      <c r="GW85" s="93"/>
      <c r="GX85" s="93"/>
      <c r="GY85" s="93"/>
      <c r="GZ85" s="93"/>
      <c r="HA85" s="93"/>
      <c r="HB85" s="93"/>
      <c r="HC85" s="93"/>
      <c r="HD85" s="93"/>
      <c r="HE85" s="93"/>
      <c r="HF85" s="93"/>
      <c r="HG85" s="93"/>
      <c r="HH85" s="93"/>
      <c r="HI85" s="93"/>
      <c r="HJ85" s="93"/>
      <c r="HK85" s="93"/>
      <c r="HL85" s="93"/>
      <c r="HM85" s="93"/>
      <c r="HN85" s="93"/>
      <c r="HO85" s="93"/>
      <c r="HP85" s="93"/>
      <c r="HQ85" s="93"/>
      <c r="HR85" s="93"/>
      <c r="HS85" s="93"/>
      <c r="HT85" s="93"/>
      <c r="HU85" s="93"/>
      <c r="HV85" s="93"/>
      <c r="HW85" s="93"/>
      <c r="HX85" s="93"/>
      <c r="HY85" s="93"/>
      <c r="HZ85" s="93"/>
      <c r="IA85" s="93"/>
      <c r="IB85" s="93"/>
      <c r="IC85" s="93"/>
      <c r="ID85" s="93"/>
      <c r="IE85" s="93"/>
      <c r="IF85" s="93"/>
      <c r="IG85" s="93"/>
      <c r="IH85" s="93"/>
      <c r="II85" s="93"/>
      <c r="IJ85" s="93"/>
      <c r="IK85" s="93"/>
      <c r="IL85" s="93"/>
      <c r="IM85" s="93"/>
      <c r="IN85" s="93"/>
      <c r="IO85" s="93"/>
      <c r="IP85" s="93"/>
      <c r="IQ85" s="93"/>
    </row>
    <row r="86" ht="17.25" spans="1:251">
      <c r="A86" s="83"/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48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  <c r="AA86" s="8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3"/>
      <c r="BB86" s="93"/>
      <c r="BC86" s="93"/>
      <c r="BD86" s="93"/>
      <c r="BE86" s="93"/>
      <c r="BF86" s="93"/>
      <c r="BG86" s="93"/>
      <c r="BH86" s="93"/>
      <c r="BI86" s="93"/>
      <c r="BJ86" s="93"/>
      <c r="BK86" s="93"/>
      <c r="BL86" s="93"/>
      <c r="BM86" s="93"/>
      <c r="BN86" s="93"/>
      <c r="BO86" s="93"/>
      <c r="BP86" s="93"/>
      <c r="BQ86" s="93"/>
      <c r="BR86" s="93"/>
      <c r="BS86" s="93"/>
      <c r="BT86" s="93"/>
      <c r="BU86" s="93"/>
      <c r="BV86" s="93"/>
      <c r="BW86" s="93"/>
      <c r="BX86" s="93"/>
      <c r="BY86" s="93"/>
      <c r="BZ86" s="93"/>
      <c r="CA86" s="93"/>
      <c r="CB86" s="93"/>
      <c r="CC86" s="93"/>
      <c r="CD86" s="93"/>
      <c r="CE86" s="93"/>
      <c r="CF86" s="93"/>
      <c r="CG86" s="93"/>
      <c r="CH86" s="93"/>
      <c r="CI86" s="93"/>
      <c r="CJ86" s="93"/>
      <c r="CK86" s="93"/>
      <c r="CL86" s="93"/>
      <c r="CM86" s="93"/>
      <c r="CN86" s="93"/>
      <c r="CO86" s="93"/>
      <c r="CP86" s="93"/>
      <c r="CQ86" s="93"/>
      <c r="CR86" s="93"/>
      <c r="CS86" s="93"/>
      <c r="CT86" s="93"/>
      <c r="CU86" s="93"/>
      <c r="CV86" s="93"/>
      <c r="CW86" s="93"/>
      <c r="CX86" s="93"/>
      <c r="CY86" s="93"/>
      <c r="CZ86" s="93"/>
      <c r="DA86" s="93"/>
      <c r="DB86" s="93"/>
      <c r="DC86" s="93"/>
      <c r="DD86" s="93"/>
      <c r="DE86" s="93"/>
      <c r="DF86" s="93"/>
      <c r="DG86" s="93"/>
      <c r="DH86" s="93"/>
      <c r="DI86" s="93"/>
      <c r="DJ86" s="93"/>
      <c r="DK86" s="93"/>
      <c r="DL86" s="93"/>
      <c r="DM86" s="93"/>
      <c r="DN86" s="93"/>
      <c r="DO86" s="93"/>
      <c r="DP86" s="93"/>
      <c r="DQ86" s="93"/>
      <c r="DR86" s="93"/>
      <c r="DS86" s="93"/>
      <c r="DT86" s="93"/>
      <c r="DU86" s="93"/>
      <c r="DV86" s="93"/>
      <c r="DW86" s="93"/>
      <c r="DX86" s="93"/>
      <c r="DY86" s="93"/>
      <c r="DZ86" s="93"/>
      <c r="EA86" s="93"/>
      <c r="EB86" s="93"/>
      <c r="EC86" s="93"/>
      <c r="ED86" s="93"/>
      <c r="EE86" s="93"/>
      <c r="EF86" s="93"/>
      <c r="EG86" s="93"/>
      <c r="EH86" s="93"/>
      <c r="EI86" s="93"/>
      <c r="EJ86" s="93"/>
      <c r="EK86" s="93"/>
      <c r="EL86" s="93"/>
      <c r="EM86" s="93"/>
      <c r="EN86" s="93"/>
      <c r="EO86" s="93"/>
      <c r="EP86" s="93"/>
      <c r="EQ86" s="93"/>
      <c r="ER86" s="93"/>
      <c r="ES86" s="93"/>
      <c r="ET86" s="93"/>
      <c r="EU86" s="93"/>
      <c r="EV86" s="93"/>
      <c r="EW86" s="93"/>
      <c r="EX86" s="93"/>
      <c r="EY86" s="93"/>
      <c r="EZ86" s="93"/>
      <c r="FA86" s="93"/>
      <c r="FB86" s="93"/>
      <c r="FC86" s="93"/>
      <c r="FD86" s="93"/>
      <c r="FE86" s="93"/>
      <c r="FF86" s="93"/>
      <c r="FG86" s="93"/>
      <c r="FH86" s="93"/>
      <c r="FI86" s="93"/>
      <c r="FJ86" s="93"/>
      <c r="FK86" s="93"/>
      <c r="FL86" s="93"/>
      <c r="FM86" s="93"/>
      <c r="FN86" s="93"/>
      <c r="FO86" s="93"/>
      <c r="FP86" s="93"/>
      <c r="FQ86" s="93"/>
      <c r="FR86" s="93"/>
      <c r="FS86" s="93"/>
      <c r="FT86" s="93"/>
      <c r="FU86" s="93"/>
      <c r="FV86" s="93"/>
      <c r="FW86" s="93"/>
      <c r="FX86" s="93"/>
      <c r="FY86" s="93"/>
      <c r="FZ86" s="93"/>
      <c r="GA86" s="93"/>
      <c r="GB86" s="93"/>
      <c r="GC86" s="93"/>
      <c r="GD86" s="93"/>
      <c r="GE86" s="93"/>
      <c r="GF86" s="93"/>
      <c r="GG86" s="93"/>
      <c r="GH86" s="93"/>
      <c r="GI86" s="93"/>
      <c r="GJ86" s="93"/>
      <c r="GK86" s="93"/>
      <c r="GL86" s="93"/>
      <c r="GM86" s="93"/>
      <c r="GN86" s="93"/>
      <c r="GO86" s="93"/>
      <c r="GP86" s="93"/>
      <c r="GQ86" s="93"/>
      <c r="GR86" s="93"/>
      <c r="GS86" s="93"/>
      <c r="GT86" s="93"/>
      <c r="GU86" s="93"/>
      <c r="GV86" s="93"/>
      <c r="GW86" s="93"/>
      <c r="GX86" s="93"/>
      <c r="GY86" s="93"/>
      <c r="GZ86" s="93"/>
      <c r="HA86" s="93"/>
      <c r="HB86" s="93"/>
      <c r="HC86" s="93"/>
      <c r="HD86" s="93"/>
      <c r="HE86" s="93"/>
      <c r="HF86" s="93"/>
      <c r="HG86" s="93"/>
      <c r="HH86" s="93"/>
      <c r="HI86" s="93"/>
      <c r="HJ86" s="93"/>
      <c r="HK86" s="93"/>
      <c r="HL86" s="93"/>
      <c r="HM86" s="93"/>
      <c r="HN86" s="93"/>
      <c r="HO86" s="93"/>
      <c r="HP86" s="93"/>
      <c r="HQ86" s="93"/>
      <c r="HR86" s="93"/>
      <c r="HS86" s="93"/>
      <c r="HT86" s="93"/>
      <c r="HU86" s="93"/>
      <c r="HV86" s="93"/>
      <c r="HW86" s="93"/>
      <c r="HX86" s="93"/>
      <c r="HY86" s="93"/>
      <c r="HZ86" s="93"/>
      <c r="IA86" s="93"/>
      <c r="IB86" s="93"/>
      <c r="IC86" s="93"/>
      <c r="ID86" s="93"/>
      <c r="IE86" s="93"/>
      <c r="IF86" s="93"/>
      <c r="IG86" s="93"/>
      <c r="IH86" s="93"/>
      <c r="II86" s="93"/>
      <c r="IJ86" s="93"/>
      <c r="IK86" s="93"/>
      <c r="IL86" s="93"/>
      <c r="IM86" s="93"/>
      <c r="IN86" s="93"/>
      <c r="IO86" s="93"/>
      <c r="IP86" s="93"/>
      <c r="IQ86" s="93"/>
    </row>
    <row r="87" ht="17.25" spans="1:251">
      <c r="A87" s="83"/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48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3"/>
      <c r="AX87" s="93"/>
      <c r="AY87" s="93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  <c r="BK87" s="93"/>
      <c r="BL87" s="93"/>
      <c r="BM87" s="93"/>
      <c r="BN87" s="93"/>
      <c r="BO87" s="93"/>
      <c r="BP87" s="93"/>
      <c r="BQ87" s="93"/>
      <c r="BR87" s="93"/>
      <c r="BS87" s="93"/>
      <c r="BT87" s="93"/>
      <c r="BU87" s="93"/>
      <c r="BV87" s="93"/>
      <c r="BW87" s="93"/>
      <c r="BX87" s="93"/>
      <c r="BY87" s="93"/>
      <c r="BZ87" s="93"/>
      <c r="CA87" s="93"/>
      <c r="CB87" s="93"/>
      <c r="CC87" s="93"/>
      <c r="CD87" s="93"/>
      <c r="CE87" s="93"/>
      <c r="CF87" s="93"/>
      <c r="CG87" s="93"/>
      <c r="CH87" s="93"/>
      <c r="CI87" s="93"/>
      <c r="CJ87" s="93"/>
      <c r="CK87" s="93"/>
      <c r="CL87" s="93"/>
      <c r="CM87" s="93"/>
      <c r="CN87" s="93"/>
      <c r="CO87" s="93"/>
      <c r="CP87" s="93"/>
      <c r="CQ87" s="93"/>
      <c r="CR87" s="93"/>
      <c r="CS87" s="93"/>
      <c r="CT87" s="93"/>
      <c r="CU87" s="93"/>
      <c r="CV87" s="93"/>
      <c r="CW87" s="93"/>
      <c r="CX87" s="93"/>
      <c r="CY87" s="93"/>
      <c r="CZ87" s="93"/>
      <c r="DA87" s="93"/>
      <c r="DB87" s="93"/>
      <c r="DC87" s="93"/>
      <c r="DD87" s="93"/>
      <c r="DE87" s="93"/>
      <c r="DF87" s="93"/>
      <c r="DG87" s="93"/>
      <c r="DH87" s="93"/>
      <c r="DI87" s="93"/>
      <c r="DJ87" s="93"/>
      <c r="DK87" s="93"/>
      <c r="DL87" s="93"/>
      <c r="DM87" s="93"/>
      <c r="DN87" s="93"/>
      <c r="DO87" s="93"/>
      <c r="DP87" s="93"/>
      <c r="DQ87" s="93"/>
      <c r="DR87" s="93"/>
      <c r="DS87" s="93"/>
      <c r="DT87" s="93"/>
      <c r="DU87" s="93"/>
      <c r="DV87" s="93"/>
      <c r="DW87" s="93"/>
      <c r="DX87" s="93"/>
      <c r="DY87" s="93"/>
      <c r="DZ87" s="93"/>
      <c r="EA87" s="93"/>
      <c r="EB87" s="93"/>
      <c r="EC87" s="93"/>
      <c r="ED87" s="93"/>
      <c r="EE87" s="93"/>
      <c r="EF87" s="93"/>
      <c r="EG87" s="93"/>
      <c r="EH87" s="93"/>
      <c r="EI87" s="93"/>
      <c r="EJ87" s="93"/>
      <c r="EK87" s="93"/>
      <c r="EL87" s="93"/>
      <c r="EM87" s="93"/>
      <c r="EN87" s="93"/>
      <c r="EO87" s="93"/>
      <c r="EP87" s="93"/>
      <c r="EQ87" s="93"/>
      <c r="ER87" s="93"/>
      <c r="ES87" s="93"/>
      <c r="ET87" s="93"/>
      <c r="EU87" s="93"/>
      <c r="EV87" s="93"/>
      <c r="EW87" s="93"/>
      <c r="EX87" s="93"/>
      <c r="EY87" s="93"/>
      <c r="EZ87" s="93"/>
      <c r="FA87" s="93"/>
      <c r="FB87" s="93"/>
      <c r="FC87" s="93"/>
      <c r="FD87" s="93"/>
      <c r="FE87" s="93"/>
      <c r="FF87" s="93"/>
      <c r="FG87" s="93"/>
      <c r="FH87" s="93"/>
      <c r="FI87" s="93"/>
      <c r="FJ87" s="93"/>
      <c r="FK87" s="93"/>
      <c r="FL87" s="93"/>
      <c r="FM87" s="93"/>
      <c r="FN87" s="93"/>
      <c r="FO87" s="93"/>
      <c r="FP87" s="93"/>
      <c r="FQ87" s="93"/>
      <c r="FR87" s="93"/>
      <c r="FS87" s="93"/>
      <c r="FT87" s="93"/>
      <c r="FU87" s="93"/>
      <c r="FV87" s="93"/>
      <c r="FW87" s="93"/>
      <c r="FX87" s="93"/>
      <c r="FY87" s="93"/>
      <c r="FZ87" s="93"/>
      <c r="GA87" s="93"/>
      <c r="GB87" s="93"/>
      <c r="GC87" s="93"/>
      <c r="GD87" s="93"/>
      <c r="GE87" s="93"/>
      <c r="GF87" s="93"/>
      <c r="GG87" s="93"/>
      <c r="GH87" s="93"/>
      <c r="GI87" s="93"/>
      <c r="GJ87" s="93"/>
      <c r="GK87" s="93"/>
      <c r="GL87" s="93"/>
      <c r="GM87" s="93"/>
      <c r="GN87" s="93"/>
      <c r="GO87" s="93"/>
      <c r="GP87" s="93"/>
      <c r="GQ87" s="93"/>
      <c r="GR87" s="93"/>
      <c r="GS87" s="93"/>
      <c r="GT87" s="93"/>
      <c r="GU87" s="93"/>
      <c r="GV87" s="93"/>
      <c r="GW87" s="93"/>
      <c r="GX87" s="93"/>
      <c r="GY87" s="93"/>
      <c r="GZ87" s="93"/>
      <c r="HA87" s="93"/>
      <c r="HB87" s="93"/>
      <c r="HC87" s="93"/>
      <c r="HD87" s="93"/>
      <c r="HE87" s="93"/>
      <c r="HF87" s="93"/>
      <c r="HG87" s="93"/>
      <c r="HH87" s="93"/>
      <c r="HI87" s="93"/>
      <c r="HJ87" s="93"/>
      <c r="HK87" s="93"/>
      <c r="HL87" s="93"/>
      <c r="HM87" s="93"/>
      <c r="HN87" s="93"/>
      <c r="HO87" s="93"/>
      <c r="HP87" s="93"/>
      <c r="HQ87" s="93"/>
      <c r="HR87" s="93"/>
      <c r="HS87" s="93"/>
      <c r="HT87" s="93"/>
      <c r="HU87" s="93"/>
      <c r="HV87" s="93"/>
      <c r="HW87" s="93"/>
      <c r="HX87" s="93"/>
      <c r="HY87" s="93"/>
      <c r="HZ87" s="93"/>
      <c r="IA87" s="93"/>
      <c r="IB87" s="93"/>
      <c r="IC87" s="93"/>
      <c r="ID87" s="93"/>
      <c r="IE87" s="93"/>
      <c r="IF87" s="93"/>
      <c r="IG87" s="93"/>
      <c r="IH87" s="93"/>
      <c r="II87" s="93"/>
      <c r="IJ87" s="93"/>
      <c r="IK87" s="93"/>
      <c r="IL87" s="93"/>
      <c r="IM87" s="93"/>
      <c r="IN87" s="93"/>
      <c r="IO87" s="93"/>
      <c r="IP87" s="93"/>
      <c r="IQ87" s="93"/>
    </row>
    <row r="88" ht="17.25" spans="1:251">
      <c r="A88" s="83"/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48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  <c r="AA88" s="8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  <c r="AS88" s="93"/>
      <c r="AT88" s="93"/>
      <c r="AU88" s="93"/>
      <c r="AV88" s="93"/>
      <c r="AW88" s="93"/>
      <c r="AX88" s="93"/>
      <c r="AY88" s="93"/>
      <c r="AZ88" s="93"/>
      <c r="BA88" s="93"/>
      <c r="BB88" s="93"/>
      <c r="BC88" s="93"/>
      <c r="BD88" s="93"/>
      <c r="BE88" s="93"/>
      <c r="BF88" s="93"/>
      <c r="BG88" s="93"/>
      <c r="BH88" s="93"/>
      <c r="BI88" s="93"/>
      <c r="BJ88" s="93"/>
      <c r="BK88" s="93"/>
      <c r="BL88" s="93"/>
      <c r="BM88" s="93"/>
      <c r="BN88" s="93"/>
      <c r="BO88" s="93"/>
      <c r="BP88" s="93"/>
      <c r="BQ88" s="93"/>
      <c r="BR88" s="93"/>
      <c r="BS88" s="93"/>
      <c r="BT88" s="93"/>
      <c r="BU88" s="93"/>
      <c r="BV88" s="93"/>
      <c r="BW88" s="93"/>
      <c r="BX88" s="93"/>
      <c r="BY88" s="93"/>
      <c r="BZ88" s="93"/>
      <c r="CA88" s="93"/>
      <c r="CB88" s="93"/>
      <c r="CC88" s="93"/>
      <c r="CD88" s="93"/>
      <c r="CE88" s="93"/>
      <c r="CF88" s="93"/>
      <c r="CG88" s="93"/>
      <c r="CH88" s="93"/>
      <c r="CI88" s="93"/>
      <c r="CJ88" s="93"/>
      <c r="CK88" s="93"/>
      <c r="CL88" s="93"/>
      <c r="CM88" s="93"/>
      <c r="CN88" s="93"/>
      <c r="CO88" s="93"/>
      <c r="CP88" s="93"/>
      <c r="CQ88" s="93"/>
      <c r="CR88" s="93"/>
      <c r="CS88" s="93"/>
      <c r="CT88" s="93"/>
      <c r="CU88" s="93"/>
      <c r="CV88" s="93"/>
      <c r="CW88" s="93"/>
      <c r="CX88" s="93"/>
      <c r="CY88" s="93"/>
      <c r="CZ88" s="93"/>
      <c r="DA88" s="93"/>
      <c r="DB88" s="93"/>
      <c r="DC88" s="93"/>
      <c r="DD88" s="93"/>
      <c r="DE88" s="93"/>
      <c r="DF88" s="93"/>
      <c r="DG88" s="93"/>
      <c r="DH88" s="93"/>
      <c r="DI88" s="93"/>
      <c r="DJ88" s="93"/>
      <c r="DK88" s="93"/>
      <c r="DL88" s="93"/>
      <c r="DM88" s="93"/>
      <c r="DN88" s="93"/>
      <c r="DO88" s="93"/>
      <c r="DP88" s="93"/>
      <c r="DQ88" s="93"/>
      <c r="DR88" s="93"/>
      <c r="DS88" s="93"/>
      <c r="DT88" s="93"/>
      <c r="DU88" s="93"/>
      <c r="DV88" s="93"/>
      <c r="DW88" s="93"/>
      <c r="DX88" s="93"/>
      <c r="DY88" s="93"/>
      <c r="DZ88" s="93"/>
      <c r="EA88" s="93"/>
      <c r="EB88" s="93"/>
      <c r="EC88" s="93"/>
      <c r="ED88" s="93"/>
      <c r="EE88" s="93"/>
      <c r="EF88" s="93"/>
      <c r="EG88" s="93"/>
      <c r="EH88" s="93"/>
      <c r="EI88" s="93"/>
      <c r="EJ88" s="93"/>
      <c r="EK88" s="93"/>
      <c r="EL88" s="93"/>
      <c r="EM88" s="93"/>
      <c r="EN88" s="93"/>
      <c r="EO88" s="93"/>
      <c r="EP88" s="93"/>
      <c r="EQ88" s="93"/>
      <c r="ER88" s="93"/>
      <c r="ES88" s="93"/>
      <c r="ET88" s="93"/>
      <c r="EU88" s="93"/>
      <c r="EV88" s="93"/>
      <c r="EW88" s="93"/>
      <c r="EX88" s="93"/>
      <c r="EY88" s="93"/>
      <c r="EZ88" s="93"/>
      <c r="FA88" s="93"/>
      <c r="FB88" s="93"/>
      <c r="FC88" s="93"/>
      <c r="FD88" s="93"/>
      <c r="FE88" s="93"/>
      <c r="FF88" s="93"/>
      <c r="FG88" s="93"/>
      <c r="FH88" s="93"/>
      <c r="FI88" s="93"/>
      <c r="FJ88" s="93"/>
      <c r="FK88" s="93"/>
      <c r="FL88" s="93"/>
      <c r="FM88" s="93"/>
      <c r="FN88" s="93"/>
      <c r="FO88" s="93"/>
      <c r="FP88" s="93"/>
      <c r="FQ88" s="93"/>
      <c r="FR88" s="93"/>
      <c r="FS88" s="93"/>
      <c r="FT88" s="93"/>
      <c r="FU88" s="93"/>
      <c r="FV88" s="93"/>
      <c r="FW88" s="93"/>
      <c r="FX88" s="93"/>
      <c r="FY88" s="93"/>
      <c r="FZ88" s="93"/>
      <c r="GA88" s="93"/>
      <c r="GB88" s="93"/>
      <c r="GC88" s="93"/>
      <c r="GD88" s="93"/>
      <c r="GE88" s="93"/>
      <c r="GF88" s="93"/>
      <c r="GG88" s="93"/>
      <c r="GH88" s="93"/>
      <c r="GI88" s="93"/>
      <c r="GJ88" s="93"/>
      <c r="GK88" s="93"/>
      <c r="GL88" s="93"/>
      <c r="GM88" s="93"/>
      <c r="GN88" s="93"/>
      <c r="GO88" s="93"/>
      <c r="GP88" s="93"/>
      <c r="GQ88" s="93"/>
      <c r="GR88" s="93"/>
      <c r="GS88" s="93"/>
      <c r="GT88" s="93"/>
      <c r="GU88" s="93"/>
      <c r="GV88" s="93"/>
      <c r="GW88" s="93"/>
      <c r="GX88" s="93"/>
      <c r="GY88" s="93"/>
      <c r="GZ88" s="93"/>
      <c r="HA88" s="93"/>
      <c r="HB88" s="93"/>
      <c r="HC88" s="93"/>
      <c r="HD88" s="93"/>
      <c r="HE88" s="93"/>
      <c r="HF88" s="93"/>
      <c r="HG88" s="93"/>
      <c r="HH88" s="93"/>
      <c r="HI88" s="93"/>
      <c r="HJ88" s="93"/>
      <c r="HK88" s="93"/>
      <c r="HL88" s="93"/>
      <c r="HM88" s="93"/>
      <c r="HN88" s="93"/>
      <c r="HO88" s="93"/>
      <c r="HP88" s="93"/>
      <c r="HQ88" s="93"/>
      <c r="HR88" s="93"/>
      <c r="HS88" s="93"/>
      <c r="HT88" s="93"/>
      <c r="HU88" s="93"/>
      <c r="HV88" s="93"/>
      <c r="HW88" s="93"/>
      <c r="HX88" s="93"/>
      <c r="HY88" s="93"/>
      <c r="HZ88" s="93"/>
      <c r="IA88" s="93"/>
      <c r="IB88" s="93"/>
      <c r="IC88" s="93"/>
      <c r="ID88" s="93"/>
      <c r="IE88" s="93"/>
      <c r="IF88" s="93"/>
      <c r="IG88" s="93"/>
      <c r="IH88" s="93"/>
      <c r="II88" s="93"/>
      <c r="IJ88" s="93"/>
      <c r="IK88" s="93"/>
      <c r="IL88" s="93"/>
      <c r="IM88" s="93"/>
      <c r="IN88" s="93"/>
      <c r="IO88" s="93"/>
      <c r="IP88" s="93"/>
      <c r="IQ88" s="93"/>
    </row>
    <row r="89" ht="17.25" spans="1:251">
      <c r="A89" s="83"/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48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  <c r="AA89" s="8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  <c r="AX89" s="93"/>
      <c r="AY89" s="93"/>
      <c r="AZ89" s="93"/>
      <c r="BA89" s="93"/>
      <c r="BB89" s="93"/>
      <c r="BC89" s="93"/>
      <c r="BD89" s="93"/>
      <c r="BE89" s="93"/>
      <c r="BF89" s="93"/>
      <c r="BG89" s="93"/>
      <c r="BH89" s="93"/>
      <c r="BI89" s="93"/>
      <c r="BJ89" s="93"/>
      <c r="BK89" s="93"/>
      <c r="BL89" s="93"/>
      <c r="BM89" s="93"/>
      <c r="BN89" s="93"/>
      <c r="BO89" s="93"/>
      <c r="BP89" s="93"/>
      <c r="BQ89" s="93"/>
      <c r="BR89" s="93"/>
      <c r="BS89" s="93"/>
      <c r="BT89" s="93"/>
      <c r="BU89" s="93"/>
      <c r="BV89" s="93"/>
      <c r="BW89" s="93"/>
      <c r="BX89" s="93"/>
      <c r="BY89" s="93"/>
      <c r="BZ89" s="93"/>
      <c r="CA89" s="93"/>
      <c r="CB89" s="93"/>
      <c r="CC89" s="93"/>
      <c r="CD89" s="93"/>
      <c r="CE89" s="93"/>
      <c r="CF89" s="93"/>
      <c r="CG89" s="93"/>
      <c r="CH89" s="93"/>
      <c r="CI89" s="93"/>
      <c r="CJ89" s="93"/>
      <c r="CK89" s="93"/>
      <c r="CL89" s="93"/>
      <c r="CM89" s="93"/>
      <c r="CN89" s="93"/>
      <c r="CO89" s="93"/>
      <c r="CP89" s="93"/>
      <c r="CQ89" s="93"/>
      <c r="CR89" s="93"/>
      <c r="CS89" s="93"/>
      <c r="CT89" s="93"/>
      <c r="CU89" s="93"/>
      <c r="CV89" s="93"/>
      <c r="CW89" s="93"/>
      <c r="CX89" s="93"/>
      <c r="CY89" s="93"/>
      <c r="CZ89" s="93"/>
      <c r="DA89" s="93"/>
      <c r="DB89" s="93"/>
      <c r="DC89" s="93"/>
      <c r="DD89" s="93"/>
      <c r="DE89" s="93"/>
      <c r="DF89" s="93"/>
      <c r="DG89" s="93"/>
      <c r="DH89" s="93"/>
      <c r="DI89" s="93"/>
      <c r="DJ89" s="93"/>
      <c r="DK89" s="93"/>
      <c r="DL89" s="93"/>
      <c r="DM89" s="93"/>
      <c r="DN89" s="93"/>
      <c r="DO89" s="93"/>
      <c r="DP89" s="93"/>
      <c r="DQ89" s="93"/>
      <c r="DR89" s="93"/>
      <c r="DS89" s="93"/>
      <c r="DT89" s="93"/>
      <c r="DU89" s="93"/>
      <c r="DV89" s="93"/>
      <c r="DW89" s="93"/>
      <c r="DX89" s="93"/>
      <c r="DY89" s="93"/>
      <c r="DZ89" s="93"/>
      <c r="EA89" s="93"/>
      <c r="EB89" s="93"/>
      <c r="EC89" s="93"/>
      <c r="ED89" s="93"/>
      <c r="EE89" s="93"/>
      <c r="EF89" s="93"/>
      <c r="EG89" s="93"/>
      <c r="EH89" s="93"/>
      <c r="EI89" s="93"/>
      <c r="EJ89" s="93"/>
      <c r="EK89" s="93"/>
      <c r="EL89" s="93"/>
      <c r="EM89" s="93"/>
      <c r="EN89" s="93"/>
      <c r="EO89" s="93"/>
      <c r="EP89" s="93"/>
      <c r="EQ89" s="93"/>
      <c r="ER89" s="93"/>
      <c r="ES89" s="93"/>
      <c r="ET89" s="93"/>
      <c r="EU89" s="93"/>
      <c r="EV89" s="93"/>
      <c r="EW89" s="93"/>
      <c r="EX89" s="93"/>
      <c r="EY89" s="93"/>
      <c r="EZ89" s="93"/>
      <c r="FA89" s="93"/>
      <c r="FB89" s="93"/>
      <c r="FC89" s="93"/>
      <c r="FD89" s="93"/>
      <c r="FE89" s="93"/>
      <c r="FF89" s="93"/>
      <c r="FG89" s="93"/>
      <c r="FH89" s="93"/>
      <c r="FI89" s="93"/>
      <c r="FJ89" s="93"/>
      <c r="FK89" s="93"/>
      <c r="FL89" s="93"/>
      <c r="FM89" s="93"/>
      <c r="FN89" s="93"/>
      <c r="FO89" s="93"/>
      <c r="FP89" s="93"/>
      <c r="FQ89" s="93"/>
      <c r="FR89" s="93"/>
      <c r="FS89" s="93"/>
      <c r="FT89" s="93"/>
      <c r="FU89" s="93"/>
      <c r="FV89" s="93"/>
      <c r="FW89" s="93"/>
      <c r="FX89" s="93"/>
      <c r="FY89" s="93"/>
      <c r="FZ89" s="93"/>
      <c r="GA89" s="93"/>
      <c r="GB89" s="93"/>
      <c r="GC89" s="93"/>
      <c r="GD89" s="93"/>
      <c r="GE89" s="93"/>
      <c r="GF89" s="93"/>
      <c r="GG89" s="93"/>
      <c r="GH89" s="93"/>
      <c r="GI89" s="93"/>
      <c r="GJ89" s="93"/>
      <c r="GK89" s="93"/>
      <c r="GL89" s="93"/>
      <c r="GM89" s="93"/>
      <c r="GN89" s="93"/>
      <c r="GO89" s="93"/>
      <c r="GP89" s="93"/>
      <c r="GQ89" s="93"/>
      <c r="GR89" s="93"/>
      <c r="GS89" s="93"/>
      <c r="GT89" s="93"/>
      <c r="GU89" s="93"/>
      <c r="GV89" s="93"/>
      <c r="GW89" s="93"/>
      <c r="GX89" s="93"/>
      <c r="GY89" s="93"/>
      <c r="GZ89" s="93"/>
      <c r="HA89" s="93"/>
      <c r="HB89" s="93"/>
      <c r="HC89" s="93"/>
      <c r="HD89" s="93"/>
      <c r="HE89" s="93"/>
      <c r="HF89" s="93"/>
      <c r="HG89" s="93"/>
      <c r="HH89" s="93"/>
      <c r="HI89" s="93"/>
      <c r="HJ89" s="93"/>
      <c r="HK89" s="93"/>
      <c r="HL89" s="93"/>
      <c r="HM89" s="93"/>
      <c r="HN89" s="93"/>
      <c r="HO89" s="93"/>
      <c r="HP89" s="93"/>
      <c r="HQ89" s="93"/>
      <c r="HR89" s="93"/>
      <c r="HS89" s="93"/>
      <c r="HT89" s="93"/>
      <c r="HU89" s="93"/>
      <c r="HV89" s="93"/>
      <c r="HW89" s="93"/>
      <c r="HX89" s="93"/>
      <c r="HY89" s="93"/>
      <c r="HZ89" s="93"/>
      <c r="IA89" s="93"/>
      <c r="IB89" s="93"/>
      <c r="IC89" s="93"/>
      <c r="ID89" s="93"/>
      <c r="IE89" s="93"/>
      <c r="IF89" s="93"/>
      <c r="IG89" s="93"/>
      <c r="IH89" s="93"/>
      <c r="II89" s="93"/>
      <c r="IJ89" s="93"/>
      <c r="IK89" s="93"/>
      <c r="IL89" s="93"/>
      <c r="IM89" s="93"/>
      <c r="IN89" s="93"/>
      <c r="IO89" s="93"/>
      <c r="IP89" s="93"/>
      <c r="IQ89" s="93"/>
    </row>
    <row r="90" ht="17.25" spans="1:251">
      <c r="A90" s="83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48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  <c r="AA90" s="83"/>
      <c r="AB90" s="93"/>
      <c r="AC90" s="93"/>
      <c r="AD90" s="93"/>
      <c r="AE90" s="93"/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  <c r="AR90" s="93"/>
      <c r="AS90" s="93"/>
      <c r="AT90" s="93"/>
      <c r="AU90" s="93"/>
      <c r="AV90" s="93"/>
      <c r="AW90" s="93"/>
      <c r="AX90" s="93"/>
      <c r="AY90" s="93"/>
      <c r="AZ90" s="93"/>
      <c r="BA90" s="93"/>
      <c r="BB90" s="93"/>
      <c r="BC90" s="93"/>
      <c r="BD90" s="93"/>
      <c r="BE90" s="93"/>
      <c r="BF90" s="93"/>
      <c r="BG90" s="93"/>
      <c r="BH90" s="93"/>
      <c r="BI90" s="93"/>
      <c r="BJ90" s="93"/>
      <c r="BK90" s="93"/>
      <c r="BL90" s="93"/>
      <c r="BM90" s="93"/>
      <c r="BN90" s="93"/>
      <c r="BO90" s="93"/>
      <c r="BP90" s="93"/>
      <c r="BQ90" s="93"/>
      <c r="BR90" s="93"/>
      <c r="BS90" s="93"/>
      <c r="BT90" s="93"/>
      <c r="BU90" s="93"/>
      <c r="BV90" s="93"/>
      <c r="BW90" s="93"/>
      <c r="BX90" s="93"/>
      <c r="BY90" s="93"/>
      <c r="BZ90" s="93"/>
      <c r="CA90" s="93"/>
      <c r="CB90" s="93"/>
      <c r="CC90" s="93"/>
      <c r="CD90" s="93"/>
      <c r="CE90" s="93"/>
      <c r="CF90" s="93"/>
      <c r="CG90" s="93"/>
      <c r="CH90" s="93"/>
      <c r="CI90" s="93"/>
      <c r="CJ90" s="93"/>
      <c r="CK90" s="93"/>
      <c r="CL90" s="93"/>
      <c r="CM90" s="93"/>
      <c r="CN90" s="93"/>
      <c r="CO90" s="93"/>
      <c r="CP90" s="93"/>
      <c r="CQ90" s="93"/>
      <c r="CR90" s="93"/>
      <c r="CS90" s="93"/>
      <c r="CT90" s="93"/>
      <c r="CU90" s="93"/>
      <c r="CV90" s="93"/>
      <c r="CW90" s="93"/>
      <c r="CX90" s="93"/>
      <c r="CY90" s="93"/>
      <c r="CZ90" s="93"/>
      <c r="DA90" s="93"/>
      <c r="DB90" s="93"/>
      <c r="DC90" s="93"/>
      <c r="DD90" s="93"/>
      <c r="DE90" s="93"/>
      <c r="DF90" s="93"/>
      <c r="DG90" s="93"/>
      <c r="DH90" s="93"/>
      <c r="DI90" s="93"/>
      <c r="DJ90" s="93"/>
      <c r="DK90" s="93"/>
      <c r="DL90" s="93"/>
      <c r="DM90" s="93"/>
      <c r="DN90" s="93"/>
      <c r="DO90" s="93"/>
      <c r="DP90" s="93"/>
      <c r="DQ90" s="93"/>
      <c r="DR90" s="93"/>
      <c r="DS90" s="93"/>
      <c r="DT90" s="93"/>
      <c r="DU90" s="93"/>
      <c r="DV90" s="93"/>
      <c r="DW90" s="93"/>
      <c r="DX90" s="93"/>
      <c r="DY90" s="93"/>
      <c r="DZ90" s="93"/>
      <c r="EA90" s="93"/>
      <c r="EB90" s="93"/>
      <c r="EC90" s="93"/>
      <c r="ED90" s="93"/>
      <c r="EE90" s="93"/>
      <c r="EF90" s="93"/>
      <c r="EG90" s="93"/>
      <c r="EH90" s="93"/>
      <c r="EI90" s="93"/>
      <c r="EJ90" s="93"/>
      <c r="EK90" s="93"/>
      <c r="EL90" s="93"/>
      <c r="EM90" s="93"/>
      <c r="EN90" s="93"/>
      <c r="EO90" s="93"/>
      <c r="EP90" s="93"/>
      <c r="EQ90" s="93"/>
      <c r="ER90" s="93"/>
      <c r="ES90" s="93"/>
      <c r="ET90" s="93"/>
      <c r="EU90" s="93"/>
      <c r="EV90" s="93"/>
      <c r="EW90" s="93"/>
      <c r="EX90" s="93"/>
      <c r="EY90" s="93"/>
      <c r="EZ90" s="93"/>
      <c r="FA90" s="93"/>
      <c r="FB90" s="93"/>
      <c r="FC90" s="93"/>
      <c r="FD90" s="93"/>
      <c r="FE90" s="93"/>
      <c r="FF90" s="93"/>
      <c r="FG90" s="93"/>
      <c r="FH90" s="93"/>
      <c r="FI90" s="93"/>
      <c r="FJ90" s="93"/>
      <c r="FK90" s="93"/>
      <c r="FL90" s="93"/>
      <c r="FM90" s="93"/>
      <c r="FN90" s="93"/>
      <c r="FO90" s="93"/>
      <c r="FP90" s="93"/>
      <c r="FQ90" s="93"/>
      <c r="FR90" s="93"/>
      <c r="FS90" s="93"/>
      <c r="FT90" s="93"/>
      <c r="FU90" s="93"/>
      <c r="FV90" s="93"/>
      <c r="FW90" s="93"/>
      <c r="FX90" s="93"/>
      <c r="FY90" s="93"/>
      <c r="FZ90" s="93"/>
      <c r="GA90" s="93"/>
      <c r="GB90" s="93"/>
      <c r="GC90" s="93"/>
      <c r="GD90" s="93"/>
      <c r="GE90" s="93"/>
      <c r="GF90" s="93"/>
      <c r="GG90" s="93"/>
      <c r="GH90" s="93"/>
      <c r="GI90" s="93"/>
      <c r="GJ90" s="93"/>
      <c r="GK90" s="93"/>
      <c r="GL90" s="93"/>
      <c r="GM90" s="93"/>
      <c r="GN90" s="93"/>
      <c r="GO90" s="93"/>
      <c r="GP90" s="93"/>
      <c r="GQ90" s="93"/>
      <c r="GR90" s="93"/>
      <c r="GS90" s="93"/>
      <c r="GT90" s="93"/>
      <c r="GU90" s="93"/>
      <c r="GV90" s="93"/>
      <c r="GW90" s="93"/>
      <c r="GX90" s="93"/>
      <c r="GY90" s="93"/>
      <c r="GZ90" s="93"/>
      <c r="HA90" s="93"/>
      <c r="HB90" s="93"/>
      <c r="HC90" s="93"/>
      <c r="HD90" s="93"/>
      <c r="HE90" s="93"/>
      <c r="HF90" s="93"/>
      <c r="HG90" s="93"/>
      <c r="HH90" s="93"/>
      <c r="HI90" s="93"/>
      <c r="HJ90" s="93"/>
      <c r="HK90" s="93"/>
      <c r="HL90" s="93"/>
      <c r="HM90" s="93"/>
      <c r="HN90" s="93"/>
      <c r="HO90" s="93"/>
      <c r="HP90" s="93"/>
      <c r="HQ90" s="93"/>
      <c r="HR90" s="93"/>
      <c r="HS90" s="93"/>
      <c r="HT90" s="93"/>
      <c r="HU90" s="93"/>
      <c r="HV90" s="93"/>
      <c r="HW90" s="93"/>
      <c r="HX90" s="93"/>
      <c r="HY90" s="93"/>
      <c r="HZ90" s="93"/>
      <c r="IA90" s="93"/>
      <c r="IB90" s="93"/>
      <c r="IC90" s="93"/>
      <c r="ID90" s="93"/>
      <c r="IE90" s="93"/>
      <c r="IF90" s="93"/>
      <c r="IG90" s="93"/>
      <c r="IH90" s="93"/>
      <c r="II90" s="93"/>
      <c r="IJ90" s="93"/>
      <c r="IK90" s="93"/>
      <c r="IL90" s="93"/>
      <c r="IM90" s="93"/>
      <c r="IN90" s="93"/>
      <c r="IO90" s="93"/>
      <c r="IP90" s="93"/>
      <c r="IQ90" s="93"/>
    </row>
    <row r="91" ht="17.25" spans="1:251">
      <c r="A91" s="83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48"/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  <c r="AA91" s="8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  <c r="AS91" s="93"/>
      <c r="AT91" s="93"/>
      <c r="AU91" s="93"/>
      <c r="AV91" s="93"/>
      <c r="AW91" s="93"/>
      <c r="AX91" s="93"/>
      <c r="AY91" s="93"/>
      <c r="AZ91" s="93"/>
      <c r="BA91" s="93"/>
      <c r="BB91" s="93"/>
      <c r="BC91" s="93"/>
      <c r="BD91" s="93"/>
      <c r="BE91" s="93"/>
      <c r="BF91" s="93"/>
      <c r="BG91" s="93"/>
      <c r="BH91" s="93"/>
      <c r="BI91" s="93"/>
      <c r="BJ91" s="93"/>
      <c r="BK91" s="93"/>
      <c r="BL91" s="93"/>
      <c r="BM91" s="93"/>
      <c r="BN91" s="93"/>
      <c r="BO91" s="93"/>
      <c r="BP91" s="93"/>
      <c r="BQ91" s="93"/>
      <c r="BR91" s="93"/>
      <c r="BS91" s="93"/>
      <c r="BT91" s="93"/>
      <c r="BU91" s="93"/>
      <c r="BV91" s="93"/>
      <c r="BW91" s="93"/>
      <c r="BX91" s="93"/>
      <c r="BY91" s="93"/>
      <c r="BZ91" s="93"/>
      <c r="CA91" s="93"/>
      <c r="CB91" s="93"/>
      <c r="CC91" s="93"/>
      <c r="CD91" s="93"/>
      <c r="CE91" s="93"/>
      <c r="CF91" s="93"/>
      <c r="CG91" s="93"/>
      <c r="CH91" s="93"/>
      <c r="CI91" s="93"/>
      <c r="CJ91" s="93"/>
      <c r="CK91" s="93"/>
      <c r="CL91" s="93"/>
      <c r="CM91" s="93"/>
      <c r="CN91" s="93"/>
      <c r="CO91" s="93"/>
      <c r="CP91" s="93"/>
      <c r="CQ91" s="93"/>
      <c r="CR91" s="93"/>
      <c r="CS91" s="93"/>
      <c r="CT91" s="93"/>
      <c r="CU91" s="93"/>
      <c r="CV91" s="93"/>
      <c r="CW91" s="93"/>
      <c r="CX91" s="93"/>
      <c r="CY91" s="93"/>
      <c r="CZ91" s="93"/>
      <c r="DA91" s="93"/>
      <c r="DB91" s="93"/>
      <c r="DC91" s="93"/>
      <c r="DD91" s="93"/>
      <c r="DE91" s="93"/>
      <c r="DF91" s="93"/>
      <c r="DG91" s="93"/>
      <c r="DH91" s="93"/>
      <c r="DI91" s="93"/>
      <c r="DJ91" s="93"/>
      <c r="DK91" s="93"/>
      <c r="DL91" s="93"/>
      <c r="DM91" s="93"/>
      <c r="DN91" s="93"/>
      <c r="DO91" s="93"/>
      <c r="DP91" s="93"/>
      <c r="DQ91" s="93"/>
      <c r="DR91" s="93"/>
      <c r="DS91" s="93"/>
      <c r="DT91" s="93"/>
      <c r="DU91" s="93"/>
      <c r="DV91" s="93"/>
      <c r="DW91" s="93"/>
      <c r="DX91" s="93"/>
      <c r="DY91" s="93"/>
      <c r="DZ91" s="93"/>
      <c r="EA91" s="93"/>
      <c r="EB91" s="93"/>
      <c r="EC91" s="93"/>
      <c r="ED91" s="93"/>
      <c r="EE91" s="93"/>
      <c r="EF91" s="93"/>
      <c r="EG91" s="93"/>
      <c r="EH91" s="93"/>
      <c r="EI91" s="93"/>
      <c r="EJ91" s="93"/>
      <c r="EK91" s="93"/>
      <c r="EL91" s="93"/>
      <c r="EM91" s="93"/>
      <c r="EN91" s="93"/>
      <c r="EO91" s="93"/>
      <c r="EP91" s="93"/>
      <c r="EQ91" s="93"/>
      <c r="ER91" s="93"/>
      <c r="ES91" s="93"/>
      <c r="ET91" s="93"/>
      <c r="EU91" s="93"/>
      <c r="EV91" s="93"/>
      <c r="EW91" s="93"/>
      <c r="EX91" s="93"/>
      <c r="EY91" s="93"/>
      <c r="EZ91" s="93"/>
      <c r="FA91" s="93"/>
      <c r="FB91" s="93"/>
      <c r="FC91" s="93"/>
      <c r="FD91" s="93"/>
      <c r="FE91" s="93"/>
      <c r="FF91" s="93"/>
      <c r="FG91" s="93"/>
      <c r="FH91" s="93"/>
      <c r="FI91" s="93"/>
      <c r="FJ91" s="93"/>
      <c r="FK91" s="93"/>
      <c r="FL91" s="93"/>
      <c r="FM91" s="93"/>
      <c r="FN91" s="93"/>
      <c r="FO91" s="93"/>
      <c r="FP91" s="93"/>
      <c r="FQ91" s="93"/>
      <c r="FR91" s="93"/>
      <c r="FS91" s="93"/>
      <c r="FT91" s="93"/>
      <c r="FU91" s="93"/>
      <c r="FV91" s="93"/>
      <c r="FW91" s="93"/>
      <c r="FX91" s="93"/>
      <c r="FY91" s="93"/>
      <c r="FZ91" s="93"/>
      <c r="GA91" s="93"/>
      <c r="GB91" s="93"/>
      <c r="GC91" s="93"/>
      <c r="GD91" s="93"/>
      <c r="GE91" s="93"/>
      <c r="GF91" s="93"/>
      <c r="GG91" s="93"/>
      <c r="GH91" s="93"/>
      <c r="GI91" s="93"/>
      <c r="GJ91" s="93"/>
      <c r="GK91" s="93"/>
      <c r="GL91" s="93"/>
      <c r="GM91" s="93"/>
      <c r="GN91" s="93"/>
      <c r="GO91" s="93"/>
      <c r="GP91" s="93"/>
      <c r="GQ91" s="93"/>
      <c r="GR91" s="93"/>
      <c r="GS91" s="93"/>
      <c r="GT91" s="93"/>
      <c r="GU91" s="93"/>
      <c r="GV91" s="93"/>
      <c r="GW91" s="93"/>
      <c r="GX91" s="93"/>
      <c r="GY91" s="93"/>
      <c r="GZ91" s="93"/>
      <c r="HA91" s="93"/>
      <c r="HB91" s="93"/>
      <c r="HC91" s="93"/>
      <c r="HD91" s="93"/>
      <c r="HE91" s="93"/>
      <c r="HF91" s="93"/>
      <c r="HG91" s="93"/>
      <c r="HH91" s="93"/>
      <c r="HI91" s="93"/>
      <c r="HJ91" s="93"/>
      <c r="HK91" s="93"/>
      <c r="HL91" s="93"/>
      <c r="HM91" s="93"/>
      <c r="HN91" s="93"/>
      <c r="HO91" s="93"/>
      <c r="HP91" s="93"/>
      <c r="HQ91" s="93"/>
      <c r="HR91" s="93"/>
      <c r="HS91" s="93"/>
      <c r="HT91" s="93"/>
      <c r="HU91" s="93"/>
      <c r="HV91" s="93"/>
      <c r="HW91" s="93"/>
      <c r="HX91" s="93"/>
      <c r="HY91" s="93"/>
      <c r="HZ91" s="93"/>
      <c r="IA91" s="93"/>
      <c r="IB91" s="93"/>
      <c r="IC91" s="93"/>
      <c r="ID91" s="93"/>
      <c r="IE91" s="93"/>
      <c r="IF91" s="93"/>
      <c r="IG91" s="93"/>
      <c r="IH91" s="93"/>
      <c r="II91" s="93"/>
      <c r="IJ91" s="93"/>
      <c r="IK91" s="93"/>
      <c r="IL91" s="93"/>
      <c r="IM91" s="93"/>
      <c r="IN91" s="93"/>
      <c r="IO91" s="93"/>
      <c r="IP91" s="93"/>
      <c r="IQ91" s="93"/>
    </row>
    <row r="92" ht="17.25" spans="1:251">
      <c r="A92" s="83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48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  <c r="AA92" s="8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  <c r="AV92" s="93"/>
      <c r="AW92" s="93"/>
      <c r="AX92" s="93"/>
      <c r="AY92" s="93"/>
      <c r="AZ92" s="93"/>
      <c r="BA92" s="93"/>
      <c r="BB92" s="93"/>
      <c r="BC92" s="93"/>
      <c r="BD92" s="93"/>
      <c r="BE92" s="93"/>
      <c r="BF92" s="93"/>
      <c r="BG92" s="93"/>
      <c r="BH92" s="93"/>
      <c r="BI92" s="93"/>
      <c r="BJ92" s="93"/>
      <c r="BK92" s="93"/>
      <c r="BL92" s="93"/>
      <c r="BM92" s="93"/>
      <c r="BN92" s="93"/>
      <c r="BO92" s="93"/>
      <c r="BP92" s="93"/>
      <c r="BQ92" s="93"/>
      <c r="BR92" s="93"/>
      <c r="BS92" s="93"/>
      <c r="BT92" s="93"/>
      <c r="BU92" s="93"/>
      <c r="BV92" s="93"/>
      <c r="BW92" s="93"/>
      <c r="BX92" s="93"/>
      <c r="BY92" s="93"/>
      <c r="BZ92" s="93"/>
      <c r="CA92" s="93"/>
      <c r="CB92" s="93"/>
      <c r="CC92" s="93"/>
      <c r="CD92" s="93"/>
      <c r="CE92" s="93"/>
      <c r="CF92" s="93"/>
      <c r="CG92" s="93"/>
      <c r="CH92" s="93"/>
      <c r="CI92" s="93"/>
      <c r="CJ92" s="93"/>
      <c r="CK92" s="93"/>
      <c r="CL92" s="93"/>
      <c r="CM92" s="93"/>
      <c r="CN92" s="93"/>
      <c r="CO92" s="93"/>
      <c r="CP92" s="93"/>
      <c r="CQ92" s="93"/>
      <c r="CR92" s="93"/>
      <c r="CS92" s="93"/>
      <c r="CT92" s="93"/>
      <c r="CU92" s="93"/>
      <c r="CV92" s="93"/>
      <c r="CW92" s="93"/>
      <c r="CX92" s="93"/>
      <c r="CY92" s="93"/>
      <c r="CZ92" s="93"/>
      <c r="DA92" s="93"/>
      <c r="DB92" s="93"/>
      <c r="DC92" s="93"/>
      <c r="DD92" s="93"/>
      <c r="DE92" s="93"/>
      <c r="DF92" s="93"/>
      <c r="DG92" s="93"/>
      <c r="DH92" s="93"/>
      <c r="DI92" s="93"/>
      <c r="DJ92" s="93"/>
      <c r="DK92" s="93"/>
      <c r="DL92" s="93"/>
      <c r="DM92" s="93"/>
      <c r="DN92" s="93"/>
      <c r="DO92" s="93"/>
      <c r="DP92" s="93"/>
      <c r="DQ92" s="93"/>
      <c r="DR92" s="93"/>
      <c r="DS92" s="93"/>
      <c r="DT92" s="93"/>
      <c r="DU92" s="93"/>
      <c r="DV92" s="93"/>
      <c r="DW92" s="93"/>
      <c r="DX92" s="93"/>
      <c r="DY92" s="93"/>
      <c r="DZ92" s="93"/>
      <c r="EA92" s="93"/>
      <c r="EB92" s="93"/>
      <c r="EC92" s="93"/>
      <c r="ED92" s="93"/>
      <c r="EE92" s="93"/>
      <c r="EF92" s="93"/>
      <c r="EG92" s="93"/>
      <c r="EH92" s="93"/>
      <c r="EI92" s="93"/>
      <c r="EJ92" s="93"/>
      <c r="EK92" s="93"/>
      <c r="EL92" s="93"/>
      <c r="EM92" s="93"/>
      <c r="EN92" s="93"/>
      <c r="EO92" s="93"/>
      <c r="EP92" s="93"/>
      <c r="EQ92" s="93"/>
      <c r="ER92" s="93"/>
      <c r="ES92" s="93"/>
      <c r="ET92" s="93"/>
      <c r="EU92" s="93"/>
      <c r="EV92" s="93"/>
      <c r="EW92" s="93"/>
      <c r="EX92" s="93"/>
      <c r="EY92" s="93"/>
      <c r="EZ92" s="93"/>
      <c r="FA92" s="93"/>
      <c r="FB92" s="93"/>
      <c r="FC92" s="93"/>
      <c r="FD92" s="93"/>
      <c r="FE92" s="93"/>
      <c r="FF92" s="93"/>
      <c r="FG92" s="93"/>
      <c r="FH92" s="93"/>
      <c r="FI92" s="93"/>
      <c r="FJ92" s="93"/>
      <c r="FK92" s="93"/>
      <c r="FL92" s="93"/>
      <c r="FM92" s="93"/>
      <c r="FN92" s="93"/>
      <c r="FO92" s="93"/>
      <c r="FP92" s="93"/>
      <c r="FQ92" s="93"/>
      <c r="FR92" s="93"/>
      <c r="FS92" s="93"/>
      <c r="FT92" s="93"/>
      <c r="FU92" s="93"/>
      <c r="FV92" s="93"/>
      <c r="FW92" s="93"/>
      <c r="FX92" s="93"/>
      <c r="FY92" s="93"/>
      <c r="FZ92" s="93"/>
      <c r="GA92" s="93"/>
      <c r="GB92" s="93"/>
      <c r="GC92" s="93"/>
      <c r="GD92" s="93"/>
      <c r="GE92" s="93"/>
      <c r="GF92" s="93"/>
      <c r="GG92" s="93"/>
      <c r="GH92" s="93"/>
      <c r="GI92" s="93"/>
      <c r="GJ92" s="93"/>
      <c r="GK92" s="93"/>
      <c r="GL92" s="93"/>
      <c r="GM92" s="93"/>
      <c r="GN92" s="93"/>
      <c r="GO92" s="93"/>
      <c r="GP92" s="93"/>
      <c r="GQ92" s="93"/>
      <c r="GR92" s="93"/>
      <c r="GS92" s="93"/>
      <c r="GT92" s="93"/>
      <c r="GU92" s="93"/>
      <c r="GV92" s="93"/>
      <c r="GW92" s="93"/>
      <c r="GX92" s="93"/>
      <c r="GY92" s="93"/>
      <c r="GZ92" s="93"/>
      <c r="HA92" s="93"/>
      <c r="HB92" s="93"/>
      <c r="HC92" s="93"/>
      <c r="HD92" s="93"/>
      <c r="HE92" s="93"/>
      <c r="HF92" s="93"/>
      <c r="HG92" s="93"/>
      <c r="HH92" s="93"/>
      <c r="HI92" s="93"/>
      <c r="HJ92" s="93"/>
      <c r="HK92" s="93"/>
      <c r="HL92" s="93"/>
      <c r="HM92" s="93"/>
      <c r="HN92" s="93"/>
      <c r="HO92" s="93"/>
      <c r="HP92" s="93"/>
      <c r="HQ92" s="93"/>
      <c r="HR92" s="93"/>
      <c r="HS92" s="93"/>
      <c r="HT92" s="93"/>
      <c r="HU92" s="93"/>
      <c r="HV92" s="93"/>
      <c r="HW92" s="93"/>
      <c r="HX92" s="93"/>
      <c r="HY92" s="93"/>
      <c r="HZ92" s="93"/>
      <c r="IA92" s="93"/>
      <c r="IB92" s="93"/>
      <c r="IC92" s="93"/>
      <c r="ID92" s="93"/>
      <c r="IE92" s="93"/>
      <c r="IF92" s="93"/>
      <c r="IG92" s="93"/>
      <c r="IH92" s="93"/>
      <c r="II92" s="93"/>
      <c r="IJ92" s="93"/>
      <c r="IK92" s="93"/>
      <c r="IL92" s="93"/>
      <c r="IM92" s="93"/>
      <c r="IN92" s="93"/>
      <c r="IO92" s="93"/>
      <c r="IP92" s="93"/>
      <c r="IQ92" s="93"/>
    </row>
    <row r="93" ht="17.25" spans="1:251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48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  <c r="BM93" s="93"/>
      <c r="BN93" s="93"/>
      <c r="BO93" s="93"/>
      <c r="BP93" s="93"/>
      <c r="BQ93" s="93"/>
      <c r="BR93" s="93"/>
      <c r="BS93" s="93"/>
      <c r="BT93" s="93"/>
      <c r="BU93" s="93"/>
      <c r="BV93" s="93"/>
      <c r="BW93" s="93"/>
      <c r="BX93" s="93"/>
      <c r="BY93" s="93"/>
      <c r="BZ93" s="93"/>
      <c r="CA93" s="93"/>
      <c r="CB93" s="93"/>
      <c r="CC93" s="93"/>
      <c r="CD93" s="93"/>
      <c r="CE93" s="93"/>
      <c r="CF93" s="93"/>
      <c r="CG93" s="93"/>
      <c r="CH93" s="93"/>
      <c r="CI93" s="93"/>
      <c r="CJ93" s="93"/>
      <c r="CK93" s="93"/>
      <c r="CL93" s="93"/>
      <c r="CM93" s="93"/>
      <c r="CN93" s="93"/>
      <c r="CO93" s="93"/>
      <c r="CP93" s="93"/>
      <c r="CQ93" s="93"/>
      <c r="CR93" s="93"/>
      <c r="CS93" s="93"/>
      <c r="CT93" s="93"/>
      <c r="CU93" s="93"/>
      <c r="CV93" s="93"/>
      <c r="CW93" s="93"/>
      <c r="CX93" s="93"/>
      <c r="CY93" s="93"/>
      <c r="CZ93" s="93"/>
      <c r="DA93" s="93"/>
      <c r="DB93" s="93"/>
      <c r="DC93" s="93"/>
      <c r="DD93" s="93"/>
      <c r="DE93" s="93"/>
      <c r="DF93" s="93"/>
      <c r="DG93" s="93"/>
      <c r="DH93" s="93"/>
      <c r="DI93" s="93"/>
      <c r="DJ93" s="93"/>
      <c r="DK93" s="93"/>
      <c r="DL93" s="93"/>
      <c r="DM93" s="93"/>
      <c r="DN93" s="93"/>
      <c r="DO93" s="93"/>
      <c r="DP93" s="93"/>
      <c r="DQ93" s="93"/>
      <c r="DR93" s="93"/>
      <c r="DS93" s="93"/>
      <c r="DT93" s="93"/>
      <c r="DU93" s="93"/>
      <c r="DV93" s="93"/>
      <c r="DW93" s="93"/>
      <c r="DX93" s="93"/>
      <c r="DY93" s="93"/>
      <c r="DZ93" s="93"/>
      <c r="EA93" s="93"/>
      <c r="EB93" s="93"/>
      <c r="EC93" s="93"/>
      <c r="ED93" s="93"/>
      <c r="EE93" s="93"/>
      <c r="EF93" s="93"/>
      <c r="EG93" s="93"/>
      <c r="EH93" s="93"/>
      <c r="EI93" s="93"/>
      <c r="EJ93" s="93"/>
      <c r="EK93" s="93"/>
      <c r="EL93" s="93"/>
      <c r="EM93" s="93"/>
      <c r="EN93" s="93"/>
      <c r="EO93" s="93"/>
      <c r="EP93" s="93"/>
      <c r="EQ93" s="93"/>
      <c r="ER93" s="93"/>
      <c r="ES93" s="93"/>
      <c r="ET93" s="93"/>
      <c r="EU93" s="93"/>
      <c r="EV93" s="93"/>
      <c r="EW93" s="93"/>
      <c r="EX93" s="93"/>
      <c r="EY93" s="93"/>
      <c r="EZ93" s="93"/>
      <c r="FA93" s="93"/>
      <c r="FB93" s="93"/>
      <c r="FC93" s="93"/>
      <c r="FD93" s="93"/>
      <c r="FE93" s="93"/>
      <c r="FF93" s="93"/>
      <c r="FG93" s="93"/>
      <c r="FH93" s="93"/>
      <c r="FI93" s="93"/>
      <c r="FJ93" s="93"/>
      <c r="FK93" s="93"/>
      <c r="FL93" s="93"/>
      <c r="FM93" s="93"/>
      <c r="FN93" s="93"/>
      <c r="FO93" s="93"/>
      <c r="FP93" s="93"/>
      <c r="FQ93" s="93"/>
      <c r="FR93" s="93"/>
      <c r="FS93" s="93"/>
      <c r="FT93" s="93"/>
      <c r="FU93" s="93"/>
      <c r="FV93" s="93"/>
      <c r="FW93" s="93"/>
      <c r="FX93" s="93"/>
      <c r="FY93" s="93"/>
      <c r="FZ93" s="93"/>
      <c r="GA93" s="93"/>
      <c r="GB93" s="93"/>
      <c r="GC93" s="93"/>
      <c r="GD93" s="93"/>
      <c r="GE93" s="93"/>
      <c r="GF93" s="93"/>
      <c r="GG93" s="93"/>
      <c r="GH93" s="93"/>
      <c r="GI93" s="93"/>
      <c r="GJ93" s="93"/>
      <c r="GK93" s="93"/>
      <c r="GL93" s="93"/>
      <c r="GM93" s="93"/>
      <c r="GN93" s="93"/>
      <c r="GO93" s="93"/>
      <c r="GP93" s="93"/>
      <c r="GQ93" s="93"/>
      <c r="GR93" s="93"/>
      <c r="GS93" s="93"/>
      <c r="GT93" s="93"/>
      <c r="GU93" s="93"/>
      <c r="GV93" s="93"/>
      <c r="GW93" s="93"/>
      <c r="GX93" s="93"/>
      <c r="GY93" s="93"/>
      <c r="GZ93" s="93"/>
      <c r="HA93" s="93"/>
      <c r="HB93" s="93"/>
      <c r="HC93" s="93"/>
      <c r="HD93" s="93"/>
      <c r="HE93" s="93"/>
      <c r="HF93" s="93"/>
      <c r="HG93" s="93"/>
      <c r="HH93" s="93"/>
      <c r="HI93" s="93"/>
      <c r="HJ93" s="93"/>
      <c r="HK93" s="93"/>
      <c r="HL93" s="93"/>
      <c r="HM93" s="93"/>
      <c r="HN93" s="93"/>
      <c r="HO93" s="93"/>
      <c r="HP93" s="93"/>
      <c r="HQ93" s="93"/>
      <c r="HR93" s="93"/>
      <c r="HS93" s="93"/>
      <c r="HT93" s="93"/>
      <c r="HU93" s="93"/>
      <c r="HV93" s="93"/>
      <c r="HW93" s="93"/>
      <c r="HX93" s="93"/>
      <c r="HY93" s="93"/>
      <c r="HZ93" s="93"/>
      <c r="IA93" s="93"/>
      <c r="IB93" s="93"/>
      <c r="IC93" s="93"/>
      <c r="ID93" s="93"/>
      <c r="IE93" s="93"/>
      <c r="IF93" s="93"/>
      <c r="IG93" s="93"/>
      <c r="IH93" s="93"/>
      <c r="II93" s="93"/>
      <c r="IJ93" s="93"/>
      <c r="IK93" s="93"/>
      <c r="IL93" s="93"/>
      <c r="IM93" s="93"/>
      <c r="IN93" s="93"/>
      <c r="IO93" s="93"/>
      <c r="IP93" s="93"/>
      <c r="IQ93" s="93"/>
    </row>
    <row r="94" ht="17.25" spans="1:251">
      <c r="A94" s="83"/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48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3"/>
      <c r="BN94" s="93"/>
      <c r="BO94" s="93"/>
      <c r="BP94" s="93"/>
      <c r="BQ94" s="93"/>
      <c r="BR94" s="93"/>
      <c r="BS94" s="93"/>
      <c r="BT94" s="93"/>
      <c r="BU94" s="93"/>
      <c r="BV94" s="93"/>
      <c r="BW94" s="93"/>
      <c r="BX94" s="93"/>
      <c r="BY94" s="93"/>
      <c r="BZ94" s="93"/>
      <c r="CA94" s="93"/>
      <c r="CB94" s="93"/>
      <c r="CC94" s="93"/>
      <c r="CD94" s="93"/>
      <c r="CE94" s="93"/>
      <c r="CF94" s="93"/>
      <c r="CG94" s="93"/>
      <c r="CH94" s="93"/>
      <c r="CI94" s="93"/>
      <c r="CJ94" s="93"/>
      <c r="CK94" s="93"/>
      <c r="CL94" s="93"/>
      <c r="CM94" s="93"/>
      <c r="CN94" s="93"/>
      <c r="CO94" s="93"/>
      <c r="CP94" s="93"/>
      <c r="CQ94" s="93"/>
      <c r="CR94" s="93"/>
      <c r="CS94" s="93"/>
      <c r="CT94" s="93"/>
      <c r="CU94" s="93"/>
      <c r="CV94" s="93"/>
      <c r="CW94" s="93"/>
      <c r="CX94" s="93"/>
      <c r="CY94" s="93"/>
      <c r="CZ94" s="93"/>
      <c r="DA94" s="93"/>
      <c r="DB94" s="93"/>
      <c r="DC94" s="93"/>
      <c r="DD94" s="93"/>
      <c r="DE94" s="93"/>
      <c r="DF94" s="93"/>
      <c r="DG94" s="93"/>
      <c r="DH94" s="93"/>
      <c r="DI94" s="93"/>
      <c r="DJ94" s="93"/>
      <c r="DK94" s="93"/>
      <c r="DL94" s="93"/>
      <c r="DM94" s="93"/>
      <c r="DN94" s="93"/>
      <c r="DO94" s="93"/>
      <c r="DP94" s="93"/>
      <c r="DQ94" s="93"/>
      <c r="DR94" s="93"/>
      <c r="DS94" s="93"/>
      <c r="DT94" s="93"/>
      <c r="DU94" s="93"/>
      <c r="DV94" s="93"/>
      <c r="DW94" s="93"/>
      <c r="DX94" s="93"/>
      <c r="DY94" s="93"/>
      <c r="DZ94" s="93"/>
      <c r="EA94" s="93"/>
      <c r="EB94" s="93"/>
      <c r="EC94" s="93"/>
      <c r="ED94" s="93"/>
      <c r="EE94" s="93"/>
      <c r="EF94" s="93"/>
      <c r="EG94" s="93"/>
      <c r="EH94" s="93"/>
      <c r="EI94" s="93"/>
      <c r="EJ94" s="93"/>
      <c r="EK94" s="93"/>
      <c r="EL94" s="93"/>
      <c r="EM94" s="93"/>
      <c r="EN94" s="93"/>
      <c r="EO94" s="93"/>
      <c r="EP94" s="93"/>
      <c r="EQ94" s="93"/>
      <c r="ER94" s="93"/>
      <c r="ES94" s="93"/>
      <c r="ET94" s="93"/>
      <c r="EU94" s="93"/>
      <c r="EV94" s="93"/>
      <c r="EW94" s="93"/>
      <c r="EX94" s="93"/>
      <c r="EY94" s="93"/>
      <c r="EZ94" s="93"/>
      <c r="FA94" s="93"/>
      <c r="FB94" s="93"/>
      <c r="FC94" s="93"/>
      <c r="FD94" s="93"/>
      <c r="FE94" s="93"/>
      <c r="FF94" s="93"/>
      <c r="FG94" s="93"/>
      <c r="FH94" s="93"/>
      <c r="FI94" s="93"/>
      <c r="FJ94" s="93"/>
      <c r="FK94" s="93"/>
      <c r="FL94" s="93"/>
      <c r="FM94" s="93"/>
      <c r="FN94" s="93"/>
      <c r="FO94" s="93"/>
      <c r="FP94" s="93"/>
      <c r="FQ94" s="93"/>
      <c r="FR94" s="93"/>
      <c r="FS94" s="93"/>
      <c r="FT94" s="93"/>
      <c r="FU94" s="93"/>
      <c r="FV94" s="93"/>
      <c r="FW94" s="93"/>
      <c r="FX94" s="93"/>
      <c r="FY94" s="93"/>
      <c r="FZ94" s="93"/>
      <c r="GA94" s="93"/>
      <c r="GB94" s="93"/>
      <c r="GC94" s="93"/>
      <c r="GD94" s="93"/>
      <c r="GE94" s="93"/>
      <c r="GF94" s="93"/>
      <c r="GG94" s="93"/>
      <c r="GH94" s="93"/>
      <c r="GI94" s="93"/>
      <c r="GJ94" s="93"/>
      <c r="GK94" s="93"/>
      <c r="GL94" s="93"/>
      <c r="GM94" s="93"/>
      <c r="GN94" s="93"/>
      <c r="GO94" s="93"/>
      <c r="GP94" s="93"/>
      <c r="GQ94" s="93"/>
      <c r="GR94" s="93"/>
      <c r="GS94" s="93"/>
      <c r="GT94" s="93"/>
      <c r="GU94" s="93"/>
      <c r="GV94" s="93"/>
      <c r="GW94" s="93"/>
      <c r="GX94" s="93"/>
      <c r="GY94" s="93"/>
      <c r="GZ94" s="93"/>
      <c r="HA94" s="93"/>
      <c r="HB94" s="93"/>
      <c r="HC94" s="93"/>
      <c r="HD94" s="93"/>
      <c r="HE94" s="93"/>
      <c r="HF94" s="93"/>
      <c r="HG94" s="93"/>
      <c r="HH94" s="93"/>
      <c r="HI94" s="93"/>
      <c r="HJ94" s="93"/>
      <c r="HK94" s="93"/>
      <c r="HL94" s="93"/>
      <c r="HM94" s="93"/>
      <c r="HN94" s="93"/>
      <c r="HO94" s="93"/>
      <c r="HP94" s="93"/>
      <c r="HQ94" s="93"/>
      <c r="HR94" s="93"/>
      <c r="HS94" s="93"/>
      <c r="HT94" s="93"/>
      <c r="HU94" s="93"/>
      <c r="HV94" s="93"/>
      <c r="HW94" s="93"/>
      <c r="HX94" s="93"/>
      <c r="HY94" s="93"/>
      <c r="HZ94" s="93"/>
      <c r="IA94" s="93"/>
      <c r="IB94" s="93"/>
      <c r="IC94" s="93"/>
      <c r="ID94" s="93"/>
      <c r="IE94" s="93"/>
      <c r="IF94" s="93"/>
      <c r="IG94" s="93"/>
      <c r="IH94" s="93"/>
      <c r="II94" s="93"/>
      <c r="IJ94" s="93"/>
      <c r="IK94" s="93"/>
      <c r="IL94" s="93"/>
      <c r="IM94" s="93"/>
      <c r="IN94" s="93"/>
      <c r="IO94" s="93"/>
      <c r="IP94" s="93"/>
      <c r="IQ94" s="93"/>
    </row>
    <row r="95" ht="17.25" spans="1:251">
      <c r="A95" s="83"/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48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  <c r="AX95" s="93"/>
      <c r="AY95" s="93"/>
      <c r="AZ95" s="93"/>
      <c r="BA95" s="93"/>
      <c r="BB95" s="93"/>
      <c r="BC95" s="93"/>
      <c r="BD95" s="93"/>
      <c r="BE95" s="93"/>
      <c r="BF95" s="93"/>
      <c r="BG95" s="93"/>
      <c r="BH95" s="93"/>
      <c r="BI95" s="93"/>
      <c r="BJ95" s="93"/>
      <c r="BK95" s="93"/>
      <c r="BL95" s="93"/>
      <c r="BM95" s="93"/>
      <c r="BN95" s="93"/>
      <c r="BO95" s="93"/>
      <c r="BP95" s="93"/>
      <c r="BQ95" s="93"/>
      <c r="BR95" s="93"/>
      <c r="BS95" s="93"/>
      <c r="BT95" s="93"/>
      <c r="BU95" s="93"/>
      <c r="BV95" s="93"/>
      <c r="BW95" s="93"/>
      <c r="BX95" s="93"/>
      <c r="BY95" s="93"/>
      <c r="BZ95" s="93"/>
      <c r="CA95" s="93"/>
      <c r="CB95" s="93"/>
      <c r="CC95" s="93"/>
      <c r="CD95" s="93"/>
      <c r="CE95" s="93"/>
      <c r="CF95" s="93"/>
      <c r="CG95" s="93"/>
      <c r="CH95" s="93"/>
      <c r="CI95" s="93"/>
      <c r="CJ95" s="93"/>
      <c r="CK95" s="93"/>
      <c r="CL95" s="93"/>
      <c r="CM95" s="93"/>
      <c r="CN95" s="93"/>
      <c r="CO95" s="93"/>
      <c r="CP95" s="93"/>
      <c r="CQ95" s="93"/>
      <c r="CR95" s="93"/>
      <c r="CS95" s="93"/>
      <c r="CT95" s="93"/>
      <c r="CU95" s="93"/>
      <c r="CV95" s="93"/>
      <c r="CW95" s="93"/>
      <c r="CX95" s="93"/>
      <c r="CY95" s="93"/>
      <c r="CZ95" s="93"/>
      <c r="DA95" s="93"/>
      <c r="DB95" s="93"/>
      <c r="DC95" s="93"/>
      <c r="DD95" s="93"/>
      <c r="DE95" s="93"/>
      <c r="DF95" s="93"/>
      <c r="DG95" s="93"/>
      <c r="DH95" s="93"/>
      <c r="DI95" s="93"/>
      <c r="DJ95" s="93"/>
      <c r="DK95" s="93"/>
      <c r="DL95" s="93"/>
      <c r="DM95" s="93"/>
      <c r="DN95" s="93"/>
      <c r="DO95" s="93"/>
      <c r="DP95" s="93"/>
      <c r="DQ95" s="93"/>
      <c r="DR95" s="93"/>
      <c r="DS95" s="93"/>
      <c r="DT95" s="93"/>
      <c r="DU95" s="93"/>
      <c r="DV95" s="93"/>
      <c r="DW95" s="93"/>
      <c r="DX95" s="93"/>
      <c r="DY95" s="93"/>
      <c r="DZ95" s="93"/>
      <c r="EA95" s="93"/>
      <c r="EB95" s="93"/>
      <c r="EC95" s="93"/>
      <c r="ED95" s="93"/>
      <c r="EE95" s="93"/>
      <c r="EF95" s="93"/>
      <c r="EG95" s="93"/>
      <c r="EH95" s="93"/>
      <c r="EI95" s="93"/>
      <c r="EJ95" s="93"/>
      <c r="EK95" s="93"/>
      <c r="EL95" s="93"/>
      <c r="EM95" s="93"/>
      <c r="EN95" s="93"/>
      <c r="EO95" s="93"/>
      <c r="EP95" s="93"/>
      <c r="EQ95" s="93"/>
      <c r="ER95" s="93"/>
      <c r="ES95" s="93"/>
      <c r="ET95" s="93"/>
      <c r="EU95" s="93"/>
      <c r="EV95" s="93"/>
      <c r="EW95" s="93"/>
      <c r="EX95" s="93"/>
      <c r="EY95" s="93"/>
      <c r="EZ95" s="93"/>
      <c r="FA95" s="93"/>
      <c r="FB95" s="93"/>
      <c r="FC95" s="93"/>
      <c r="FD95" s="93"/>
      <c r="FE95" s="93"/>
      <c r="FF95" s="93"/>
      <c r="FG95" s="93"/>
      <c r="FH95" s="93"/>
      <c r="FI95" s="93"/>
      <c r="FJ95" s="93"/>
      <c r="FK95" s="93"/>
      <c r="FL95" s="93"/>
      <c r="FM95" s="93"/>
      <c r="FN95" s="93"/>
      <c r="FO95" s="93"/>
      <c r="FP95" s="93"/>
      <c r="FQ95" s="93"/>
      <c r="FR95" s="93"/>
      <c r="FS95" s="93"/>
      <c r="FT95" s="93"/>
      <c r="FU95" s="93"/>
      <c r="FV95" s="93"/>
      <c r="FW95" s="93"/>
      <c r="FX95" s="93"/>
      <c r="FY95" s="93"/>
      <c r="FZ95" s="93"/>
      <c r="GA95" s="93"/>
      <c r="GB95" s="93"/>
      <c r="GC95" s="93"/>
      <c r="GD95" s="93"/>
      <c r="GE95" s="93"/>
      <c r="GF95" s="93"/>
      <c r="GG95" s="93"/>
      <c r="GH95" s="93"/>
      <c r="GI95" s="93"/>
      <c r="GJ95" s="93"/>
      <c r="GK95" s="93"/>
      <c r="GL95" s="93"/>
      <c r="GM95" s="93"/>
      <c r="GN95" s="93"/>
      <c r="GO95" s="93"/>
      <c r="GP95" s="93"/>
      <c r="GQ95" s="93"/>
      <c r="GR95" s="93"/>
      <c r="GS95" s="93"/>
      <c r="GT95" s="93"/>
      <c r="GU95" s="93"/>
      <c r="GV95" s="93"/>
      <c r="GW95" s="93"/>
      <c r="GX95" s="93"/>
      <c r="GY95" s="93"/>
      <c r="GZ95" s="93"/>
      <c r="HA95" s="93"/>
      <c r="HB95" s="93"/>
      <c r="HC95" s="93"/>
      <c r="HD95" s="93"/>
      <c r="HE95" s="93"/>
      <c r="HF95" s="93"/>
      <c r="HG95" s="93"/>
      <c r="HH95" s="93"/>
      <c r="HI95" s="93"/>
      <c r="HJ95" s="93"/>
      <c r="HK95" s="93"/>
      <c r="HL95" s="93"/>
      <c r="HM95" s="93"/>
      <c r="HN95" s="93"/>
      <c r="HO95" s="93"/>
      <c r="HP95" s="93"/>
      <c r="HQ95" s="93"/>
      <c r="HR95" s="93"/>
      <c r="HS95" s="93"/>
      <c r="HT95" s="93"/>
      <c r="HU95" s="93"/>
      <c r="HV95" s="93"/>
      <c r="HW95" s="93"/>
      <c r="HX95" s="93"/>
      <c r="HY95" s="93"/>
      <c r="HZ95" s="93"/>
      <c r="IA95" s="93"/>
      <c r="IB95" s="93"/>
      <c r="IC95" s="93"/>
      <c r="ID95" s="93"/>
      <c r="IE95" s="93"/>
      <c r="IF95" s="93"/>
      <c r="IG95" s="93"/>
      <c r="IH95" s="93"/>
      <c r="II95" s="93"/>
      <c r="IJ95" s="93"/>
      <c r="IK95" s="93"/>
      <c r="IL95" s="93"/>
      <c r="IM95" s="93"/>
      <c r="IN95" s="93"/>
      <c r="IO95" s="93"/>
      <c r="IP95" s="93"/>
      <c r="IQ95" s="93"/>
    </row>
    <row r="96" ht="17.25" spans="1:251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48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  <c r="AX96" s="93"/>
      <c r="AY96" s="93"/>
      <c r="AZ96" s="93"/>
      <c r="BA96" s="93"/>
      <c r="BB96" s="93"/>
      <c r="BC96" s="93"/>
      <c r="BD96" s="93"/>
      <c r="BE96" s="93"/>
      <c r="BF96" s="93"/>
      <c r="BG96" s="93"/>
      <c r="BH96" s="93"/>
      <c r="BI96" s="93"/>
      <c r="BJ96" s="93"/>
      <c r="BK96" s="93"/>
      <c r="BL96" s="93"/>
      <c r="BM96" s="93"/>
      <c r="BN96" s="93"/>
      <c r="BO96" s="93"/>
      <c r="BP96" s="93"/>
      <c r="BQ96" s="93"/>
      <c r="BR96" s="93"/>
      <c r="BS96" s="93"/>
      <c r="BT96" s="93"/>
      <c r="BU96" s="93"/>
      <c r="BV96" s="93"/>
      <c r="BW96" s="93"/>
      <c r="BX96" s="93"/>
      <c r="BY96" s="93"/>
      <c r="BZ96" s="93"/>
      <c r="CA96" s="93"/>
      <c r="CB96" s="93"/>
      <c r="CC96" s="93"/>
      <c r="CD96" s="93"/>
      <c r="CE96" s="93"/>
      <c r="CF96" s="93"/>
      <c r="CG96" s="93"/>
      <c r="CH96" s="93"/>
      <c r="CI96" s="93"/>
      <c r="CJ96" s="93"/>
      <c r="CK96" s="93"/>
      <c r="CL96" s="93"/>
      <c r="CM96" s="93"/>
      <c r="CN96" s="93"/>
      <c r="CO96" s="93"/>
      <c r="CP96" s="93"/>
      <c r="CQ96" s="93"/>
      <c r="CR96" s="93"/>
      <c r="CS96" s="93"/>
      <c r="CT96" s="93"/>
      <c r="CU96" s="93"/>
      <c r="CV96" s="93"/>
      <c r="CW96" s="93"/>
      <c r="CX96" s="93"/>
      <c r="CY96" s="93"/>
      <c r="CZ96" s="93"/>
      <c r="DA96" s="93"/>
      <c r="DB96" s="93"/>
      <c r="DC96" s="93"/>
      <c r="DD96" s="93"/>
      <c r="DE96" s="93"/>
      <c r="DF96" s="93"/>
      <c r="DG96" s="93"/>
      <c r="DH96" s="93"/>
      <c r="DI96" s="93"/>
      <c r="DJ96" s="93"/>
      <c r="DK96" s="93"/>
      <c r="DL96" s="93"/>
      <c r="DM96" s="93"/>
      <c r="DN96" s="93"/>
      <c r="DO96" s="93"/>
      <c r="DP96" s="93"/>
      <c r="DQ96" s="93"/>
      <c r="DR96" s="93"/>
      <c r="DS96" s="93"/>
      <c r="DT96" s="93"/>
      <c r="DU96" s="93"/>
      <c r="DV96" s="93"/>
      <c r="DW96" s="93"/>
      <c r="DX96" s="93"/>
      <c r="DY96" s="93"/>
      <c r="DZ96" s="93"/>
      <c r="EA96" s="93"/>
      <c r="EB96" s="93"/>
      <c r="EC96" s="93"/>
      <c r="ED96" s="93"/>
      <c r="EE96" s="93"/>
      <c r="EF96" s="93"/>
      <c r="EG96" s="93"/>
      <c r="EH96" s="93"/>
      <c r="EI96" s="93"/>
      <c r="EJ96" s="93"/>
      <c r="EK96" s="93"/>
      <c r="EL96" s="93"/>
      <c r="EM96" s="93"/>
      <c r="EN96" s="93"/>
      <c r="EO96" s="93"/>
      <c r="EP96" s="93"/>
      <c r="EQ96" s="93"/>
      <c r="ER96" s="93"/>
      <c r="ES96" s="93"/>
      <c r="ET96" s="93"/>
      <c r="EU96" s="93"/>
      <c r="EV96" s="93"/>
      <c r="EW96" s="93"/>
      <c r="EX96" s="93"/>
      <c r="EY96" s="93"/>
      <c r="EZ96" s="93"/>
      <c r="FA96" s="93"/>
      <c r="FB96" s="93"/>
      <c r="FC96" s="93"/>
      <c r="FD96" s="93"/>
      <c r="FE96" s="93"/>
      <c r="FF96" s="93"/>
      <c r="FG96" s="93"/>
      <c r="FH96" s="93"/>
      <c r="FI96" s="93"/>
      <c r="FJ96" s="93"/>
      <c r="FK96" s="93"/>
      <c r="FL96" s="93"/>
      <c r="FM96" s="93"/>
      <c r="FN96" s="93"/>
      <c r="FO96" s="93"/>
      <c r="FP96" s="93"/>
      <c r="FQ96" s="93"/>
      <c r="FR96" s="93"/>
      <c r="FS96" s="93"/>
      <c r="FT96" s="93"/>
      <c r="FU96" s="93"/>
      <c r="FV96" s="93"/>
      <c r="FW96" s="93"/>
      <c r="FX96" s="93"/>
      <c r="FY96" s="93"/>
      <c r="FZ96" s="93"/>
      <c r="GA96" s="93"/>
      <c r="GB96" s="93"/>
      <c r="GC96" s="93"/>
      <c r="GD96" s="93"/>
      <c r="GE96" s="93"/>
      <c r="GF96" s="93"/>
      <c r="GG96" s="93"/>
      <c r="GH96" s="93"/>
      <c r="GI96" s="93"/>
      <c r="GJ96" s="93"/>
      <c r="GK96" s="93"/>
      <c r="GL96" s="93"/>
      <c r="GM96" s="93"/>
      <c r="GN96" s="93"/>
      <c r="GO96" s="93"/>
      <c r="GP96" s="93"/>
      <c r="GQ96" s="93"/>
      <c r="GR96" s="93"/>
      <c r="GS96" s="93"/>
      <c r="GT96" s="93"/>
      <c r="GU96" s="93"/>
      <c r="GV96" s="93"/>
      <c r="GW96" s="93"/>
      <c r="GX96" s="93"/>
      <c r="GY96" s="93"/>
      <c r="GZ96" s="93"/>
      <c r="HA96" s="93"/>
      <c r="HB96" s="93"/>
      <c r="HC96" s="93"/>
      <c r="HD96" s="93"/>
      <c r="HE96" s="93"/>
      <c r="HF96" s="93"/>
      <c r="HG96" s="93"/>
      <c r="HH96" s="93"/>
      <c r="HI96" s="93"/>
      <c r="HJ96" s="93"/>
      <c r="HK96" s="93"/>
      <c r="HL96" s="93"/>
      <c r="HM96" s="93"/>
      <c r="HN96" s="93"/>
      <c r="HO96" s="93"/>
      <c r="HP96" s="93"/>
      <c r="HQ96" s="93"/>
      <c r="HR96" s="93"/>
      <c r="HS96" s="93"/>
      <c r="HT96" s="93"/>
      <c r="HU96" s="93"/>
      <c r="HV96" s="93"/>
      <c r="HW96" s="93"/>
      <c r="HX96" s="93"/>
      <c r="HY96" s="93"/>
      <c r="HZ96" s="93"/>
      <c r="IA96" s="93"/>
      <c r="IB96" s="93"/>
      <c r="IC96" s="93"/>
      <c r="ID96" s="93"/>
      <c r="IE96" s="93"/>
      <c r="IF96" s="93"/>
      <c r="IG96" s="93"/>
      <c r="IH96" s="93"/>
      <c r="II96" s="93"/>
      <c r="IJ96" s="93"/>
      <c r="IK96" s="93"/>
      <c r="IL96" s="93"/>
      <c r="IM96" s="93"/>
      <c r="IN96" s="93"/>
      <c r="IO96" s="93"/>
      <c r="IP96" s="93"/>
      <c r="IQ96" s="93"/>
    </row>
    <row r="97" ht="17.25" spans="1:251">
      <c r="A97" s="83"/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48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  <c r="BM97" s="93"/>
      <c r="BN97" s="93"/>
      <c r="BO97" s="93"/>
      <c r="BP97" s="93"/>
      <c r="BQ97" s="93"/>
      <c r="BR97" s="93"/>
      <c r="BS97" s="93"/>
      <c r="BT97" s="93"/>
      <c r="BU97" s="93"/>
      <c r="BV97" s="93"/>
      <c r="BW97" s="93"/>
      <c r="BX97" s="93"/>
      <c r="BY97" s="93"/>
      <c r="BZ97" s="93"/>
      <c r="CA97" s="93"/>
      <c r="CB97" s="93"/>
      <c r="CC97" s="93"/>
      <c r="CD97" s="93"/>
      <c r="CE97" s="93"/>
      <c r="CF97" s="93"/>
      <c r="CG97" s="93"/>
      <c r="CH97" s="93"/>
      <c r="CI97" s="93"/>
      <c r="CJ97" s="93"/>
      <c r="CK97" s="93"/>
      <c r="CL97" s="93"/>
      <c r="CM97" s="93"/>
      <c r="CN97" s="93"/>
      <c r="CO97" s="93"/>
      <c r="CP97" s="93"/>
      <c r="CQ97" s="93"/>
      <c r="CR97" s="93"/>
      <c r="CS97" s="93"/>
      <c r="CT97" s="93"/>
      <c r="CU97" s="93"/>
      <c r="CV97" s="93"/>
      <c r="CW97" s="93"/>
      <c r="CX97" s="93"/>
      <c r="CY97" s="93"/>
      <c r="CZ97" s="93"/>
      <c r="DA97" s="93"/>
      <c r="DB97" s="93"/>
      <c r="DC97" s="93"/>
      <c r="DD97" s="93"/>
      <c r="DE97" s="93"/>
      <c r="DF97" s="93"/>
      <c r="DG97" s="93"/>
      <c r="DH97" s="93"/>
      <c r="DI97" s="93"/>
      <c r="DJ97" s="93"/>
      <c r="DK97" s="93"/>
      <c r="DL97" s="93"/>
      <c r="DM97" s="93"/>
      <c r="DN97" s="93"/>
      <c r="DO97" s="93"/>
      <c r="DP97" s="93"/>
      <c r="DQ97" s="93"/>
      <c r="DR97" s="93"/>
      <c r="DS97" s="93"/>
      <c r="DT97" s="93"/>
      <c r="DU97" s="93"/>
      <c r="DV97" s="93"/>
      <c r="DW97" s="93"/>
      <c r="DX97" s="93"/>
      <c r="DY97" s="93"/>
      <c r="DZ97" s="93"/>
      <c r="EA97" s="93"/>
      <c r="EB97" s="93"/>
      <c r="EC97" s="93"/>
      <c r="ED97" s="93"/>
      <c r="EE97" s="93"/>
      <c r="EF97" s="93"/>
      <c r="EG97" s="93"/>
      <c r="EH97" s="93"/>
      <c r="EI97" s="93"/>
      <c r="EJ97" s="93"/>
      <c r="EK97" s="93"/>
      <c r="EL97" s="93"/>
      <c r="EM97" s="93"/>
      <c r="EN97" s="93"/>
      <c r="EO97" s="93"/>
      <c r="EP97" s="93"/>
      <c r="EQ97" s="93"/>
      <c r="ER97" s="93"/>
      <c r="ES97" s="93"/>
      <c r="ET97" s="93"/>
      <c r="EU97" s="93"/>
      <c r="EV97" s="93"/>
      <c r="EW97" s="93"/>
      <c r="EX97" s="93"/>
      <c r="EY97" s="93"/>
      <c r="EZ97" s="93"/>
      <c r="FA97" s="93"/>
      <c r="FB97" s="93"/>
      <c r="FC97" s="93"/>
      <c r="FD97" s="93"/>
      <c r="FE97" s="93"/>
      <c r="FF97" s="93"/>
      <c r="FG97" s="93"/>
      <c r="FH97" s="93"/>
      <c r="FI97" s="93"/>
      <c r="FJ97" s="93"/>
      <c r="FK97" s="93"/>
      <c r="FL97" s="93"/>
      <c r="FM97" s="93"/>
      <c r="FN97" s="93"/>
      <c r="FO97" s="93"/>
      <c r="FP97" s="93"/>
      <c r="FQ97" s="93"/>
      <c r="FR97" s="93"/>
      <c r="FS97" s="93"/>
      <c r="FT97" s="93"/>
      <c r="FU97" s="93"/>
      <c r="FV97" s="93"/>
      <c r="FW97" s="93"/>
      <c r="FX97" s="93"/>
      <c r="FY97" s="93"/>
      <c r="FZ97" s="93"/>
      <c r="GA97" s="93"/>
      <c r="GB97" s="93"/>
      <c r="GC97" s="93"/>
      <c r="GD97" s="93"/>
      <c r="GE97" s="93"/>
      <c r="GF97" s="93"/>
      <c r="GG97" s="93"/>
      <c r="GH97" s="93"/>
      <c r="GI97" s="93"/>
      <c r="GJ97" s="93"/>
      <c r="GK97" s="93"/>
      <c r="GL97" s="93"/>
      <c r="GM97" s="93"/>
      <c r="GN97" s="93"/>
      <c r="GO97" s="93"/>
      <c r="GP97" s="93"/>
      <c r="GQ97" s="93"/>
      <c r="GR97" s="93"/>
      <c r="GS97" s="93"/>
      <c r="GT97" s="93"/>
      <c r="GU97" s="93"/>
      <c r="GV97" s="93"/>
      <c r="GW97" s="93"/>
      <c r="GX97" s="93"/>
      <c r="GY97" s="93"/>
      <c r="GZ97" s="93"/>
      <c r="HA97" s="93"/>
      <c r="HB97" s="93"/>
      <c r="HC97" s="93"/>
      <c r="HD97" s="93"/>
      <c r="HE97" s="93"/>
      <c r="HF97" s="93"/>
      <c r="HG97" s="93"/>
      <c r="HH97" s="93"/>
      <c r="HI97" s="93"/>
      <c r="HJ97" s="93"/>
      <c r="HK97" s="93"/>
      <c r="HL97" s="93"/>
      <c r="HM97" s="93"/>
      <c r="HN97" s="93"/>
      <c r="HO97" s="93"/>
      <c r="HP97" s="93"/>
      <c r="HQ97" s="93"/>
      <c r="HR97" s="93"/>
      <c r="HS97" s="93"/>
      <c r="HT97" s="93"/>
      <c r="HU97" s="93"/>
      <c r="HV97" s="93"/>
      <c r="HW97" s="93"/>
      <c r="HX97" s="93"/>
      <c r="HY97" s="93"/>
      <c r="HZ97" s="93"/>
      <c r="IA97" s="93"/>
      <c r="IB97" s="93"/>
      <c r="IC97" s="93"/>
      <c r="ID97" s="93"/>
      <c r="IE97" s="93"/>
      <c r="IF97" s="93"/>
      <c r="IG97" s="93"/>
      <c r="IH97" s="93"/>
      <c r="II97" s="93"/>
      <c r="IJ97" s="93"/>
      <c r="IK97" s="93"/>
      <c r="IL97" s="93"/>
      <c r="IM97" s="93"/>
      <c r="IN97" s="93"/>
      <c r="IO97" s="93"/>
      <c r="IP97" s="93"/>
      <c r="IQ97" s="93"/>
    </row>
    <row r="98" ht="17.25" spans="1:251">
      <c r="A98" s="83"/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48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  <c r="BM98" s="93"/>
      <c r="BN98" s="93"/>
      <c r="BO98" s="93"/>
      <c r="BP98" s="93"/>
      <c r="BQ98" s="93"/>
      <c r="BR98" s="93"/>
      <c r="BS98" s="93"/>
      <c r="BT98" s="93"/>
      <c r="BU98" s="93"/>
      <c r="BV98" s="93"/>
      <c r="BW98" s="93"/>
      <c r="BX98" s="93"/>
      <c r="BY98" s="93"/>
      <c r="BZ98" s="93"/>
      <c r="CA98" s="93"/>
      <c r="CB98" s="93"/>
      <c r="CC98" s="93"/>
      <c r="CD98" s="93"/>
      <c r="CE98" s="93"/>
      <c r="CF98" s="93"/>
      <c r="CG98" s="93"/>
      <c r="CH98" s="93"/>
      <c r="CI98" s="93"/>
      <c r="CJ98" s="93"/>
      <c r="CK98" s="93"/>
      <c r="CL98" s="93"/>
      <c r="CM98" s="93"/>
      <c r="CN98" s="93"/>
      <c r="CO98" s="93"/>
      <c r="CP98" s="93"/>
      <c r="CQ98" s="93"/>
      <c r="CR98" s="93"/>
      <c r="CS98" s="93"/>
      <c r="CT98" s="93"/>
      <c r="CU98" s="93"/>
      <c r="CV98" s="93"/>
      <c r="CW98" s="93"/>
      <c r="CX98" s="93"/>
      <c r="CY98" s="93"/>
      <c r="CZ98" s="93"/>
      <c r="DA98" s="93"/>
      <c r="DB98" s="93"/>
      <c r="DC98" s="93"/>
      <c r="DD98" s="93"/>
      <c r="DE98" s="93"/>
      <c r="DF98" s="93"/>
      <c r="DG98" s="93"/>
      <c r="DH98" s="93"/>
      <c r="DI98" s="93"/>
      <c r="DJ98" s="93"/>
      <c r="DK98" s="93"/>
      <c r="DL98" s="93"/>
      <c r="DM98" s="93"/>
      <c r="DN98" s="93"/>
      <c r="DO98" s="93"/>
      <c r="DP98" s="93"/>
      <c r="DQ98" s="93"/>
      <c r="DR98" s="93"/>
      <c r="DS98" s="93"/>
      <c r="DT98" s="93"/>
      <c r="DU98" s="93"/>
      <c r="DV98" s="93"/>
      <c r="DW98" s="93"/>
      <c r="DX98" s="93"/>
      <c r="DY98" s="93"/>
      <c r="DZ98" s="93"/>
      <c r="EA98" s="93"/>
      <c r="EB98" s="93"/>
      <c r="EC98" s="93"/>
      <c r="ED98" s="93"/>
      <c r="EE98" s="93"/>
      <c r="EF98" s="93"/>
      <c r="EG98" s="93"/>
      <c r="EH98" s="93"/>
      <c r="EI98" s="93"/>
      <c r="EJ98" s="93"/>
      <c r="EK98" s="93"/>
      <c r="EL98" s="93"/>
      <c r="EM98" s="93"/>
      <c r="EN98" s="93"/>
      <c r="EO98" s="93"/>
      <c r="EP98" s="93"/>
      <c r="EQ98" s="93"/>
      <c r="ER98" s="93"/>
      <c r="ES98" s="93"/>
      <c r="ET98" s="93"/>
      <c r="EU98" s="93"/>
      <c r="EV98" s="93"/>
      <c r="EW98" s="93"/>
      <c r="EX98" s="93"/>
      <c r="EY98" s="93"/>
      <c r="EZ98" s="93"/>
      <c r="FA98" s="93"/>
      <c r="FB98" s="93"/>
      <c r="FC98" s="93"/>
      <c r="FD98" s="93"/>
      <c r="FE98" s="93"/>
      <c r="FF98" s="93"/>
      <c r="FG98" s="93"/>
      <c r="FH98" s="93"/>
      <c r="FI98" s="93"/>
      <c r="FJ98" s="93"/>
      <c r="FK98" s="93"/>
      <c r="FL98" s="93"/>
      <c r="FM98" s="93"/>
      <c r="FN98" s="93"/>
      <c r="FO98" s="93"/>
      <c r="FP98" s="93"/>
      <c r="FQ98" s="93"/>
      <c r="FR98" s="93"/>
      <c r="FS98" s="93"/>
      <c r="FT98" s="93"/>
      <c r="FU98" s="93"/>
      <c r="FV98" s="93"/>
      <c r="FW98" s="93"/>
      <c r="FX98" s="93"/>
      <c r="FY98" s="93"/>
      <c r="FZ98" s="93"/>
      <c r="GA98" s="93"/>
      <c r="GB98" s="93"/>
      <c r="GC98" s="93"/>
      <c r="GD98" s="93"/>
      <c r="GE98" s="93"/>
      <c r="GF98" s="93"/>
      <c r="GG98" s="93"/>
      <c r="GH98" s="93"/>
      <c r="GI98" s="93"/>
      <c r="GJ98" s="93"/>
      <c r="GK98" s="93"/>
      <c r="GL98" s="93"/>
      <c r="GM98" s="93"/>
      <c r="GN98" s="93"/>
      <c r="GO98" s="93"/>
      <c r="GP98" s="93"/>
      <c r="GQ98" s="93"/>
      <c r="GR98" s="93"/>
      <c r="GS98" s="93"/>
      <c r="GT98" s="93"/>
      <c r="GU98" s="93"/>
      <c r="GV98" s="93"/>
      <c r="GW98" s="93"/>
      <c r="GX98" s="93"/>
      <c r="GY98" s="93"/>
      <c r="GZ98" s="93"/>
      <c r="HA98" s="93"/>
      <c r="HB98" s="93"/>
      <c r="HC98" s="93"/>
      <c r="HD98" s="93"/>
      <c r="HE98" s="93"/>
      <c r="HF98" s="93"/>
      <c r="HG98" s="93"/>
      <c r="HH98" s="93"/>
      <c r="HI98" s="93"/>
      <c r="HJ98" s="93"/>
      <c r="HK98" s="93"/>
      <c r="HL98" s="93"/>
      <c r="HM98" s="93"/>
      <c r="HN98" s="93"/>
      <c r="HO98" s="93"/>
      <c r="HP98" s="93"/>
      <c r="HQ98" s="93"/>
      <c r="HR98" s="93"/>
      <c r="HS98" s="93"/>
      <c r="HT98" s="93"/>
      <c r="HU98" s="93"/>
      <c r="HV98" s="93"/>
      <c r="HW98" s="93"/>
      <c r="HX98" s="93"/>
      <c r="HY98" s="93"/>
      <c r="HZ98" s="93"/>
      <c r="IA98" s="93"/>
      <c r="IB98" s="93"/>
      <c r="IC98" s="93"/>
      <c r="ID98" s="93"/>
      <c r="IE98" s="93"/>
      <c r="IF98" s="93"/>
      <c r="IG98" s="93"/>
      <c r="IH98" s="93"/>
      <c r="II98" s="93"/>
      <c r="IJ98" s="93"/>
      <c r="IK98" s="93"/>
      <c r="IL98" s="93"/>
      <c r="IM98" s="93"/>
      <c r="IN98" s="93"/>
      <c r="IO98" s="93"/>
      <c r="IP98" s="93"/>
      <c r="IQ98" s="93"/>
    </row>
    <row r="99" ht="17.25" spans="1:251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48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  <c r="AA99" s="8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93"/>
      <c r="AW99" s="93"/>
      <c r="AX99" s="93"/>
      <c r="AY99" s="93"/>
      <c r="AZ99" s="93"/>
      <c r="BA99" s="93"/>
      <c r="BB99" s="93"/>
      <c r="BC99" s="93"/>
      <c r="BD99" s="93"/>
      <c r="BE99" s="93"/>
      <c r="BF99" s="93"/>
      <c r="BG99" s="93"/>
      <c r="BH99" s="93"/>
      <c r="BI99" s="93"/>
      <c r="BJ99" s="93"/>
      <c r="BK99" s="93"/>
      <c r="BL99" s="93"/>
      <c r="BM99" s="93"/>
      <c r="BN99" s="93"/>
      <c r="BO99" s="93"/>
      <c r="BP99" s="93"/>
      <c r="BQ99" s="93"/>
      <c r="BR99" s="93"/>
      <c r="BS99" s="93"/>
      <c r="BT99" s="93"/>
      <c r="BU99" s="93"/>
      <c r="BV99" s="93"/>
      <c r="BW99" s="93"/>
      <c r="BX99" s="93"/>
      <c r="BY99" s="93"/>
      <c r="BZ99" s="93"/>
      <c r="CA99" s="93"/>
      <c r="CB99" s="93"/>
      <c r="CC99" s="93"/>
      <c r="CD99" s="93"/>
      <c r="CE99" s="93"/>
      <c r="CF99" s="93"/>
      <c r="CG99" s="93"/>
      <c r="CH99" s="93"/>
      <c r="CI99" s="93"/>
      <c r="CJ99" s="93"/>
      <c r="CK99" s="93"/>
      <c r="CL99" s="93"/>
      <c r="CM99" s="93"/>
      <c r="CN99" s="93"/>
      <c r="CO99" s="93"/>
      <c r="CP99" s="93"/>
      <c r="CQ99" s="93"/>
      <c r="CR99" s="93"/>
      <c r="CS99" s="93"/>
      <c r="CT99" s="93"/>
      <c r="CU99" s="93"/>
      <c r="CV99" s="93"/>
      <c r="CW99" s="93"/>
      <c r="CX99" s="93"/>
      <c r="CY99" s="93"/>
      <c r="CZ99" s="93"/>
      <c r="DA99" s="93"/>
      <c r="DB99" s="93"/>
      <c r="DC99" s="93"/>
      <c r="DD99" s="93"/>
      <c r="DE99" s="93"/>
      <c r="DF99" s="93"/>
      <c r="DG99" s="93"/>
      <c r="DH99" s="93"/>
      <c r="DI99" s="93"/>
      <c r="DJ99" s="93"/>
      <c r="DK99" s="93"/>
      <c r="DL99" s="93"/>
      <c r="DM99" s="93"/>
      <c r="DN99" s="93"/>
      <c r="DO99" s="93"/>
      <c r="DP99" s="93"/>
      <c r="DQ99" s="93"/>
      <c r="DR99" s="93"/>
      <c r="DS99" s="93"/>
      <c r="DT99" s="93"/>
      <c r="DU99" s="93"/>
      <c r="DV99" s="93"/>
      <c r="DW99" s="93"/>
      <c r="DX99" s="93"/>
      <c r="DY99" s="93"/>
      <c r="DZ99" s="93"/>
      <c r="EA99" s="93"/>
      <c r="EB99" s="93"/>
      <c r="EC99" s="93"/>
      <c r="ED99" s="93"/>
      <c r="EE99" s="93"/>
      <c r="EF99" s="93"/>
      <c r="EG99" s="93"/>
      <c r="EH99" s="93"/>
      <c r="EI99" s="93"/>
      <c r="EJ99" s="93"/>
      <c r="EK99" s="93"/>
      <c r="EL99" s="93"/>
      <c r="EM99" s="93"/>
      <c r="EN99" s="93"/>
      <c r="EO99" s="93"/>
      <c r="EP99" s="93"/>
      <c r="EQ99" s="93"/>
      <c r="ER99" s="93"/>
      <c r="ES99" s="93"/>
      <c r="ET99" s="93"/>
      <c r="EU99" s="93"/>
      <c r="EV99" s="93"/>
      <c r="EW99" s="93"/>
      <c r="EX99" s="93"/>
      <c r="EY99" s="93"/>
      <c r="EZ99" s="93"/>
      <c r="FA99" s="93"/>
      <c r="FB99" s="93"/>
      <c r="FC99" s="93"/>
      <c r="FD99" s="93"/>
      <c r="FE99" s="93"/>
      <c r="FF99" s="93"/>
      <c r="FG99" s="93"/>
      <c r="FH99" s="93"/>
      <c r="FI99" s="93"/>
      <c r="FJ99" s="93"/>
      <c r="FK99" s="93"/>
      <c r="FL99" s="93"/>
      <c r="FM99" s="93"/>
      <c r="FN99" s="93"/>
      <c r="FO99" s="93"/>
      <c r="FP99" s="93"/>
      <c r="FQ99" s="93"/>
      <c r="FR99" s="93"/>
      <c r="FS99" s="93"/>
      <c r="FT99" s="93"/>
      <c r="FU99" s="93"/>
      <c r="FV99" s="93"/>
      <c r="FW99" s="93"/>
      <c r="FX99" s="93"/>
      <c r="FY99" s="93"/>
      <c r="FZ99" s="93"/>
      <c r="GA99" s="93"/>
      <c r="GB99" s="93"/>
      <c r="GC99" s="93"/>
      <c r="GD99" s="93"/>
      <c r="GE99" s="93"/>
      <c r="GF99" s="93"/>
      <c r="GG99" s="93"/>
      <c r="GH99" s="93"/>
      <c r="GI99" s="93"/>
      <c r="GJ99" s="93"/>
      <c r="GK99" s="93"/>
      <c r="GL99" s="93"/>
      <c r="GM99" s="93"/>
      <c r="GN99" s="93"/>
      <c r="GO99" s="93"/>
      <c r="GP99" s="93"/>
      <c r="GQ99" s="93"/>
      <c r="GR99" s="93"/>
      <c r="GS99" s="93"/>
      <c r="GT99" s="93"/>
      <c r="GU99" s="93"/>
      <c r="GV99" s="93"/>
      <c r="GW99" s="93"/>
      <c r="GX99" s="93"/>
      <c r="GY99" s="93"/>
      <c r="GZ99" s="93"/>
      <c r="HA99" s="93"/>
      <c r="HB99" s="93"/>
      <c r="HC99" s="93"/>
      <c r="HD99" s="93"/>
      <c r="HE99" s="93"/>
      <c r="HF99" s="93"/>
      <c r="HG99" s="93"/>
      <c r="HH99" s="93"/>
      <c r="HI99" s="93"/>
      <c r="HJ99" s="93"/>
      <c r="HK99" s="93"/>
      <c r="HL99" s="93"/>
      <c r="HM99" s="93"/>
      <c r="HN99" s="93"/>
      <c r="HO99" s="93"/>
      <c r="HP99" s="93"/>
      <c r="HQ99" s="93"/>
      <c r="HR99" s="93"/>
      <c r="HS99" s="93"/>
      <c r="HT99" s="93"/>
      <c r="HU99" s="93"/>
      <c r="HV99" s="93"/>
      <c r="HW99" s="93"/>
      <c r="HX99" s="93"/>
      <c r="HY99" s="93"/>
      <c r="HZ99" s="93"/>
      <c r="IA99" s="93"/>
      <c r="IB99" s="93"/>
      <c r="IC99" s="93"/>
      <c r="ID99" s="93"/>
      <c r="IE99" s="93"/>
      <c r="IF99" s="93"/>
      <c r="IG99" s="93"/>
      <c r="IH99" s="93"/>
      <c r="II99" s="93"/>
      <c r="IJ99" s="93"/>
      <c r="IK99" s="93"/>
      <c r="IL99" s="93"/>
      <c r="IM99" s="93"/>
      <c r="IN99" s="93"/>
      <c r="IO99" s="93"/>
      <c r="IP99" s="93"/>
      <c r="IQ99" s="93"/>
    </row>
    <row r="100" ht="17.25" spans="1:251">
      <c r="A100" s="83"/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48"/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  <c r="AA100" s="8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  <c r="BM100" s="93"/>
      <c r="BN100" s="93"/>
      <c r="BO100" s="93"/>
      <c r="BP100" s="93"/>
      <c r="BQ100" s="93"/>
      <c r="BR100" s="93"/>
      <c r="BS100" s="93"/>
      <c r="BT100" s="93"/>
      <c r="BU100" s="93"/>
      <c r="BV100" s="93"/>
      <c r="BW100" s="93"/>
      <c r="BX100" s="93"/>
      <c r="BY100" s="93"/>
      <c r="BZ100" s="93"/>
      <c r="CA100" s="93"/>
      <c r="CB100" s="93"/>
      <c r="CC100" s="93"/>
      <c r="CD100" s="93"/>
      <c r="CE100" s="93"/>
      <c r="CF100" s="93"/>
      <c r="CG100" s="93"/>
      <c r="CH100" s="93"/>
      <c r="CI100" s="93"/>
      <c r="CJ100" s="93"/>
      <c r="CK100" s="93"/>
      <c r="CL100" s="93"/>
      <c r="CM100" s="93"/>
      <c r="CN100" s="93"/>
      <c r="CO100" s="93"/>
      <c r="CP100" s="93"/>
      <c r="CQ100" s="93"/>
      <c r="CR100" s="93"/>
      <c r="CS100" s="93"/>
      <c r="CT100" s="93"/>
      <c r="CU100" s="93"/>
      <c r="CV100" s="93"/>
      <c r="CW100" s="93"/>
      <c r="CX100" s="93"/>
      <c r="CY100" s="93"/>
      <c r="CZ100" s="93"/>
      <c r="DA100" s="93"/>
      <c r="DB100" s="93"/>
      <c r="DC100" s="93"/>
      <c r="DD100" s="93"/>
      <c r="DE100" s="93"/>
      <c r="DF100" s="93"/>
      <c r="DG100" s="93"/>
      <c r="DH100" s="93"/>
      <c r="DI100" s="93"/>
      <c r="DJ100" s="93"/>
      <c r="DK100" s="93"/>
      <c r="DL100" s="93"/>
      <c r="DM100" s="93"/>
      <c r="DN100" s="93"/>
      <c r="DO100" s="93"/>
      <c r="DP100" s="93"/>
      <c r="DQ100" s="93"/>
      <c r="DR100" s="93"/>
      <c r="DS100" s="93"/>
      <c r="DT100" s="93"/>
      <c r="DU100" s="93"/>
      <c r="DV100" s="93"/>
      <c r="DW100" s="93"/>
      <c r="DX100" s="93"/>
      <c r="DY100" s="93"/>
      <c r="DZ100" s="93"/>
      <c r="EA100" s="93"/>
      <c r="EB100" s="93"/>
      <c r="EC100" s="93"/>
      <c r="ED100" s="93"/>
      <c r="EE100" s="93"/>
      <c r="EF100" s="93"/>
      <c r="EG100" s="93"/>
      <c r="EH100" s="93"/>
      <c r="EI100" s="93"/>
      <c r="EJ100" s="93"/>
      <c r="EK100" s="93"/>
      <c r="EL100" s="93"/>
      <c r="EM100" s="93"/>
      <c r="EN100" s="93"/>
      <c r="EO100" s="93"/>
      <c r="EP100" s="93"/>
      <c r="EQ100" s="93"/>
      <c r="ER100" s="93"/>
      <c r="ES100" s="93"/>
      <c r="ET100" s="93"/>
      <c r="EU100" s="93"/>
      <c r="EV100" s="93"/>
      <c r="EW100" s="93"/>
      <c r="EX100" s="93"/>
      <c r="EY100" s="93"/>
      <c r="EZ100" s="93"/>
      <c r="FA100" s="93"/>
      <c r="FB100" s="93"/>
      <c r="FC100" s="93"/>
      <c r="FD100" s="93"/>
      <c r="FE100" s="93"/>
      <c r="FF100" s="93"/>
      <c r="FG100" s="93"/>
      <c r="FH100" s="93"/>
      <c r="FI100" s="93"/>
      <c r="FJ100" s="93"/>
      <c r="FK100" s="93"/>
      <c r="FL100" s="93"/>
      <c r="FM100" s="93"/>
      <c r="FN100" s="93"/>
      <c r="FO100" s="93"/>
      <c r="FP100" s="93"/>
      <c r="FQ100" s="93"/>
      <c r="FR100" s="93"/>
      <c r="FS100" s="93"/>
      <c r="FT100" s="93"/>
      <c r="FU100" s="93"/>
      <c r="FV100" s="93"/>
      <c r="FW100" s="93"/>
      <c r="FX100" s="93"/>
      <c r="FY100" s="93"/>
      <c r="FZ100" s="93"/>
      <c r="GA100" s="93"/>
      <c r="GB100" s="93"/>
      <c r="GC100" s="93"/>
      <c r="GD100" s="93"/>
      <c r="GE100" s="93"/>
      <c r="GF100" s="93"/>
      <c r="GG100" s="93"/>
      <c r="GH100" s="93"/>
      <c r="GI100" s="93"/>
      <c r="GJ100" s="93"/>
      <c r="GK100" s="93"/>
      <c r="GL100" s="93"/>
      <c r="GM100" s="93"/>
      <c r="GN100" s="93"/>
      <c r="GO100" s="93"/>
      <c r="GP100" s="93"/>
      <c r="GQ100" s="93"/>
      <c r="GR100" s="93"/>
      <c r="GS100" s="93"/>
      <c r="GT100" s="93"/>
      <c r="GU100" s="93"/>
      <c r="GV100" s="93"/>
      <c r="GW100" s="93"/>
      <c r="GX100" s="93"/>
      <c r="GY100" s="93"/>
      <c r="GZ100" s="93"/>
      <c r="HA100" s="93"/>
      <c r="HB100" s="93"/>
      <c r="HC100" s="93"/>
      <c r="HD100" s="93"/>
      <c r="HE100" s="93"/>
      <c r="HF100" s="93"/>
      <c r="HG100" s="93"/>
      <c r="HH100" s="93"/>
      <c r="HI100" s="93"/>
      <c r="HJ100" s="93"/>
      <c r="HK100" s="93"/>
      <c r="HL100" s="93"/>
      <c r="HM100" s="93"/>
      <c r="HN100" s="93"/>
      <c r="HO100" s="93"/>
      <c r="HP100" s="93"/>
      <c r="HQ100" s="93"/>
      <c r="HR100" s="93"/>
      <c r="HS100" s="93"/>
      <c r="HT100" s="93"/>
      <c r="HU100" s="93"/>
      <c r="HV100" s="93"/>
      <c r="HW100" s="93"/>
      <c r="HX100" s="93"/>
      <c r="HY100" s="93"/>
      <c r="HZ100" s="93"/>
      <c r="IA100" s="93"/>
      <c r="IB100" s="93"/>
      <c r="IC100" s="93"/>
      <c r="ID100" s="93"/>
      <c r="IE100" s="93"/>
      <c r="IF100" s="93"/>
      <c r="IG100" s="93"/>
      <c r="IH100" s="93"/>
      <c r="II100" s="93"/>
      <c r="IJ100" s="93"/>
      <c r="IK100" s="93"/>
      <c r="IL100" s="93"/>
      <c r="IM100" s="93"/>
      <c r="IN100" s="93"/>
      <c r="IO100" s="93"/>
      <c r="IP100" s="93"/>
      <c r="IQ100" s="93"/>
    </row>
    <row r="101" ht="17.25" spans="1:251">
      <c r="A101" s="83"/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48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  <c r="AX101" s="93"/>
      <c r="AY101" s="93"/>
      <c r="AZ101" s="93"/>
      <c r="BA101" s="93"/>
      <c r="BB101" s="93"/>
      <c r="BC101" s="93"/>
      <c r="BD101" s="93"/>
      <c r="BE101" s="93"/>
      <c r="BF101" s="93"/>
      <c r="BG101" s="93"/>
      <c r="BH101" s="93"/>
      <c r="BI101" s="93"/>
      <c r="BJ101" s="93"/>
      <c r="BK101" s="93"/>
      <c r="BL101" s="93"/>
      <c r="BM101" s="93"/>
      <c r="BN101" s="93"/>
      <c r="BO101" s="93"/>
      <c r="BP101" s="93"/>
      <c r="BQ101" s="93"/>
      <c r="BR101" s="93"/>
      <c r="BS101" s="93"/>
      <c r="BT101" s="93"/>
      <c r="BU101" s="93"/>
      <c r="BV101" s="93"/>
      <c r="BW101" s="93"/>
      <c r="BX101" s="93"/>
      <c r="BY101" s="93"/>
      <c r="BZ101" s="93"/>
      <c r="CA101" s="93"/>
      <c r="CB101" s="93"/>
      <c r="CC101" s="93"/>
      <c r="CD101" s="93"/>
      <c r="CE101" s="93"/>
      <c r="CF101" s="93"/>
      <c r="CG101" s="93"/>
      <c r="CH101" s="93"/>
      <c r="CI101" s="93"/>
      <c r="CJ101" s="93"/>
      <c r="CK101" s="93"/>
      <c r="CL101" s="93"/>
      <c r="CM101" s="93"/>
      <c r="CN101" s="93"/>
      <c r="CO101" s="93"/>
      <c r="CP101" s="93"/>
      <c r="CQ101" s="93"/>
      <c r="CR101" s="93"/>
      <c r="CS101" s="93"/>
      <c r="CT101" s="93"/>
      <c r="CU101" s="93"/>
      <c r="CV101" s="93"/>
      <c r="CW101" s="93"/>
      <c r="CX101" s="93"/>
      <c r="CY101" s="93"/>
      <c r="CZ101" s="93"/>
      <c r="DA101" s="93"/>
      <c r="DB101" s="93"/>
      <c r="DC101" s="93"/>
      <c r="DD101" s="93"/>
      <c r="DE101" s="93"/>
      <c r="DF101" s="93"/>
      <c r="DG101" s="93"/>
      <c r="DH101" s="93"/>
      <c r="DI101" s="93"/>
      <c r="DJ101" s="93"/>
      <c r="DK101" s="93"/>
      <c r="DL101" s="93"/>
      <c r="DM101" s="93"/>
      <c r="DN101" s="93"/>
      <c r="DO101" s="93"/>
      <c r="DP101" s="93"/>
      <c r="DQ101" s="93"/>
      <c r="DR101" s="93"/>
      <c r="DS101" s="93"/>
      <c r="DT101" s="93"/>
      <c r="DU101" s="93"/>
      <c r="DV101" s="93"/>
      <c r="DW101" s="93"/>
      <c r="DX101" s="93"/>
      <c r="DY101" s="93"/>
      <c r="DZ101" s="93"/>
      <c r="EA101" s="93"/>
      <c r="EB101" s="93"/>
      <c r="EC101" s="93"/>
      <c r="ED101" s="93"/>
      <c r="EE101" s="93"/>
      <c r="EF101" s="93"/>
      <c r="EG101" s="93"/>
      <c r="EH101" s="93"/>
      <c r="EI101" s="93"/>
      <c r="EJ101" s="93"/>
      <c r="EK101" s="93"/>
      <c r="EL101" s="93"/>
      <c r="EM101" s="93"/>
      <c r="EN101" s="93"/>
      <c r="EO101" s="93"/>
      <c r="EP101" s="93"/>
      <c r="EQ101" s="93"/>
      <c r="ER101" s="93"/>
      <c r="ES101" s="93"/>
      <c r="ET101" s="93"/>
      <c r="EU101" s="93"/>
      <c r="EV101" s="93"/>
      <c r="EW101" s="93"/>
      <c r="EX101" s="93"/>
      <c r="EY101" s="93"/>
      <c r="EZ101" s="93"/>
      <c r="FA101" s="93"/>
      <c r="FB101" s="93"/>
      <c r="FC101" s="93"/>
      <c r="FD101" s="93"/>
      <c r="FE101" s="93"/>
      <c r="FF101" s="93"/>
      <c r="FG101" s="93"/>
      <c r="FH101" s="93"/>
      <c r="FI101" s="93"/>
      <c r="FJ101" s="93"/>
      <c r="FK101" s="93"/>
      <c r="FL101" s="93"/>
      <c r="FM101" s="93"/>
      <c r="FN101" s="93"/>
      <c r="FO101" s="93"/>
      <c r="FP101" s="93"/>
      <c r="FQ101" s="93"/>
      <c r="FR101" s="93"/>
      <c r="FS101" s="93"/>
      <c r="FT101" s="93"/>
      <c r="FU101" s="93"/>
      <c r="FV101" s="93"/>
      <c r="FW101" s="93"/>
      <c r="FX101" s="93"/>
      <c r="FY101" s="93"/>
      <c r="FZ101" s="93"/>
      <c r="GA101" s="93"/>
      <c r="GB101" s="93"/>
      <c r="GC101" s="93"/>
      <c r="GD101" s="93"/>
      <c r="GE101" s="93"/>
      <c r="GF101" s="93"/>
      <c r="GG101" s="93"/>
      <c r="GH101" s="93"/>
      <c r="GI101" s="93"/>
      <c r="GJ101" s="93"/>
      <c r="GK101" s="93"/>
      <c r="GL101" s="93"/>
      <c r="GM101" s="93"/>
      <c r="GN101" s="93"/>
      <c r="GO101" s="93"/>
      <c r="GP101" s="93"/>
      <c r="GQ101" s="93"/>
      <c r="GR101" s="93"/>
      <c r="GS101" s="93"/>
      <c r="GT101" s="93"/>
      <c r="GU101" s="93"/>
      <c r="GV101" s="93"/>
      <c r="GW101" s="93"/>
      <c r="GX101" s="93"/>
      <c r="GY101" s="93"/>
      <c r="GZ101" s="93"/>
      <c r="HA101" s="93"/>
      <c r="HB101" s="93"/>
      <c r="HC101" s="93"/>
      <c r="HD101" s="93"/>
      <c r="HE101" s="93"/>
      <c r="HF101" s="93"/>
      <c r="HG101" s="93"/>
      <c r="HH101" s="93"/>
      <c r="HI101" s="93"/>
      <c r="HJ101" s="93"/>
      <c r="HK101" s="93"/>
      <c r="HL101" s="93"/>
      <c r="HM101" s="93"/>
      <c r="HN101" s="93"/>
      <c r="HO101" s="93"/>
      <c r="HP101" s="93"/>
      <c r="HQ101" s="93"/>
      <c r="HR101" s="93"/>
      <c r="HS101" s="93"/>
      <c r="HT101" s="93"/>
      <c r="HU101" s="93"/>
      <c r="HV101" s="93"/>
      <c r="HW101" s="93"/>
      <c r="HX101" s="93"/>
      <c r="HY101" s="93"/>
      <c r="HZ101" s="93"/>
      <c r="IA101" s="93"/>
      <c r="IB101" s="93"/>
      <c r="IC101" s="93"/>
      <c r="ID101" s="93"/>
      <c r="IE101" s="93"/>
      <c r="IF101" s="93"/>
      <c r="IG101" s="93"/>
      <c r="IH101" s="93"/>
      <c r="II101" s="93"/>
      <c r="IJ101" s="93"/>
      <c r="IK101" s="93"/>
      <c r="IL101" s="93"/>
      <c r="IM101" s="93"/>
      <c r="IN101" s="93"/>
      <c r="IO101" s="93"/>
      <c r="IP101" s="93"/>
      <c r="IQ101" s="93"/>
    </row>
    <row r="102" ht="17.25" spans="1:251">
      <c r="A102" s="83"/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48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93"/>
      <c r="BA102" s="93"/>
      <c r="BB102" s="93"/>
      <c r="BC102" s="93"/>
      <c r="BD102" s="93"/>
      <c r="BE102" s="93"/>
      <c r="BF102" s="93"/>
      <c r="BG102" s="93"/>
      <c r="BH102" s="93"/>
      <c r="BI102" s="93"/>
      <c r="BJ102" s="93"/>
      <c r="BK102" s="93"/>
      <c r="BL102" s="93"/>
      <c r="BM102" s="93"/>
      <c r="BN102" s="93"/>
      <c r="BO102" s="93"/>
      <c r="BP102" s="93"/>
      <c r="BQ102" s="93"/>
      <c r="BR102" s="93"/>
      <c r="BS102" s="93"/>
      <c r="BT102" s="93"/>
      <c r="BU102" s="93"/>
      <c r="BV102" s="93"/>
      <c r="BW102" s="93"/>
      <c r="BX102" s="93"/>
      <c r="BY102" s="93"/>
      <c r="BZ102" s="93"/>
      <c r="CA102" s="93"/>
      <c r="CB102" s="93"/>
      <c r="CC102" s="93"/>
      <c r="CD102" s="93"/>
      <c r="CE102" s="93"/>
      <c r="CF102" s="93"/>
      <c r="CG102" s="93"/>
      <c r="CH102" s="93"/>
      <c r="CI102" s="93"/>
      <c r="CJ102" s="93"/>
      <c r="CK102" s="93"/>
      <c r="CL102" s="93"/>
      <c r="CM102" s="93"/>
      <c r="CN102" s="93"/>
      <c r="CO102" s="93"/>
      <c r="CP102" s="93"/>
      <c r="CQ102" s="93"/>
      <c r="CR102" s="93"/>
      <c r="CS102" s="93"/>
      <c r="CT102" s="93"/>
      <c r="CU102" s="93"/>
      <c r="CV102" s="93"/>
      <c r="CW102" s="93"/>
      <c r="CX102" s="93"/>
      <c r="CY102" s="93"/>
      <c r="CZ102" s="93"/>
      <c r="DA102" s="93"/>
      <c r="DB102" s="93"/>
      <c r="DC102" s="93"/>
      <c r="DD102" s="93"/>
      <c r="DE102" s="93"/>
      <c r="DF102" s="93"/>
      <c r="DG102" s="93"/>
      <c r="DH102" s="93"/>
      <c r="DI102" s="93"/>
      <c r="DJ102" s="93"/>
      <c r="DK102" s="93"/>
      <c r="DL102" s="93"/>
      <c r="DM102" s="93"/>
      <c r="DN102" s="93"/>
      <c r="DO102" s="93"/>
      <c r="DP102" s="93"/>
      <c r="DQ102" s="93"/>
      <c r="DR102" s="93"/>
      <c r="DS102" s="93"/>
      <c r="DT102" s="93"/>
      <c r="DU102" s="93"/>
      <c r="DV102" s="93"/>
      <c r="DW102" s="93"/>
      <c r="DX102" s="93"/>
      <c r="DY102" s="93"/>
      <c r="DZ102" s="93"/>
      <c r="EA102" s="93"/>
      <c r="EB102" s="93"/>
      <c r="EC102" s="93"/>
      <c r="ED102" s="93"/>
      <c r="EE102" s="93"/>
      <c r="EF102" s="93"/>
      <c r="EG102" s="93"/>
      <c r="EH102" s="93"/>
      <c r="EI102" s="93"/>
      <c r="EJ102" s="93"/>
      <c r="EK102" s="93"/>
      <c r="EL102" s="93"/>
      <c r="EM102" s="93"/>
      <c r="EN102" s="93"/>
      <c r="EO102" s="93"/>
      <c r="EP102" s="93"/>
      <c r="EQ102" s="93"/>
      <c r="ER102" s="93"/>
      <c r="ES102" s="93"/>
      <c r="ET102" s="93"/>
      <c r="EU102" s="93"/>
      <c r="EV102" s="93"/>
      <c r="EW102" s="93"/>
      <c r="EX102" s="93"/>
      <c r="EY102" s="93"/>
      <c r="EZ102" s="93"/>
      <c r="FA102" s="93"/>
      <c r="FB102" s="93"/>
      <c r="FC102" s="93"/>
      <c r="FD102" s="93"/>
      <c r="FE102" s="93"/>
      <c r="FF102" s="93"/>
      <c r="FG102" s="93"/>
      <c r="FH102" s="93"/>
      <c r="FI102" s="93"/>
      <c r="FJ102" s="93"/>
      <c r="FK102" s="93"/>
      <c r="FL102" s="93"/>
      <c r="FM102" s="93"/>
      <c r="FN102" s="93"/>
      <c r="FO102" s="93"/>
      <c r="FP102" s="93"/>
      <c r="FQ102" s="93"/>
      <c r="FR102" s="93"/>
      <c r="FS102" s="93"/>
      <c r="FT102" s="93"/>
      <c r="FU102" s="93"/>
      <c r="FV102" s="93"/>
      <c r="FW102" s="93"/>
      <c r="FX102" s="93"/>
      <c r="FY102" s="93"/>
      <c r="FZ102" s="93"/>
      <c r="GA102" s="93"/>
      <c r="GB102" s="93"/>
      <c r="GC102" s="93"/>
      <c r="GD102" s="93"/>
      <c r="GE102" s="93"/>
      <c r="GF102" s="93"/>
      <c r="GG102" s="93"/>
      <c r="GH102" s="93"/>
      <c r="GI102" s="93"/>
      <c r="GJ102" s="93"/>
      <c r="GK102" s="93"/>
      <c r="GL102" s="93"/>
      <c r="GM102" s="93"/>
      <c r="GN102" s="93"/>
      <c r="GO102" s="93"/>
      <c r="GP102" s="93"/>
      <c r="GQ102" s="93"/>
      <c r="GR102" s="93"/>
      <c r="GS102" s="93"/>
      <c r="GT102" s="93"/>
      <c r="GU102" s="93"/>
      <c r="GV102" s="93"/>
      <c r="GW102" s="93"/>
      <c r="GX102" s="93"/>
      <c r="GY102" s="93"/>
      <c r="GZ102" s="93"/>
      <c r="HA102" s="93"/>
      <c r="HB102" s="93"/>
      <c r="HC102" s="93"/>
      <c r="HD102" s="93"/>
      <c r="HE102" s="93"/>
      <c r="HF102" s="93"/>
      <c r="HG102" s="93"/>
      <c r="HH102" s="93"/>
      <c r="HI102" s="93"/>
      <c r="HJ102" s="93"/>
      <c r="HK102" s="93"/>
      <c r="HL102" s="93"/>
      <c r="HM102" s="93"/>
      <c r="HN102" s="93"/>
      <c r="HO102" s="93"/>
      <c r="HP102" s="93"/>
      <c r="HQ102" s="93"/>
      <c r="HR102" s="93"/>
      <c r="HS102" s="93"/>
      <c r="HT102" s="93"/>
      <c r="HU102" s="93"/>
      <c r="HV102" s="93"/>
      <c r="HW102" s="93"/>
      <c r="HX102" s="93"/>
      <c r="HY102" s="93"/>
      <c r="HZ102" s="93"/>
      <c r="IA102" s="93"/>
      <c r="IB102" s="93"/>
      <c r="IC102" s="93"/>
      <c r="ID102" s="93"/>
      <c r="IE102" s="93"/>
      <c r="IF102" s="93"/>
      <c r="IG102" s="93"/>
      <c r="IH102" s="93"/>
      <c r="II102" s="93"/>
      <c r="IJ102" s="93"/>
      <c r="IK102" s="93"/>
      <c r="IL102" s="93"/>
      <c r="IM102" s="93"/>
      <c r="IN102" s="93"/>
      <c r="IO102" s="93"/>
      <c r="IP102" s="93"/>
      <c r="IQ102" s="93"/>
    </row>
    <row r="103" ht="17.25" spans="1:251">
      <c r="A103" s="83"/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48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  <c r="AA103" s="8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  <c r="AV103" s="93"/>
      <c r="AW103" s="93"/>
      <c r="AX103" s="93"/>
      <c r="AY103" s="93"/>
      <c r="AZ103" s="93"/>
      <c r="BA103" s="93"/>
      <c r="BB103" s="93"/>
      <c r="BC103" s="93"/>
      <c r="BD103" s="93"/>
      <c r="BE103" s="93"/>
      <c r="BF103" s="93"/>
      <c r="BG103" s="93"/>
      <c r="BH103" s="93"/>
      <c r="BI103" s="93"/>
      <c r="BJ103" s="93"/>
      <c r="BK103" s="93"/>
      <c r="BL103" s="93"/>
      <c r="BM103" s="93"/>
      <c r="BN103" s="93"/>
      <c r="BO103" s="93"/>
      <c r="BP103" s="93"/>
      <c r="BQ103" s="93"/>
      <c r="BR103" s="93"/>
      <c r="BS103" s="93"/>
      <c r="BT103" s="93"/>
      <c r="BU103" s="93"/>
      <c r="BV103" s="93"/>
      <c r="BW103" s="93"/>
      <c r="BX103" s="93"/>
      <c r="BY103" s="93"/>
      <c r="BZ103" s="93"/>
      <c r="CA103" s="93"/>
      <c r="CB103" s="93"/>
      <c r="CC103" s="93"/>
      <c r="CD103" s="93"/>
      <c r="CE103" s="93"/>
      <c r="CF103" s="93"/>
      <c r="CG103" s="93"/>
      <c r="CH103" s="93"/>
      <c r="CI103" s="93"/>
      <c r="CJ103" s="93"/>
      <c r="CK103" s="93"/>
      <c r="CL103" s="93"/>
      <c r="CM103" s="93"/>
      <c r="CN103" s="93"/>
      <c r="CO103" s="93"/>
      <c r="CP103" s="93"/>
      <c r="CQ103" s="93"/>
      <c r="CR103" s="93"/>
      <c r="CS103" s="93"/>
      <c r="CT103" s="93"/>
      <c r="CU103" s="93"/>
      <c r="CV103" s="93"/>
      <c r="CW103" s="93"/>
      <c r="CX103" s="93"/>
      <c r="CY103" s="93"/>
      <c r="CZ103" s="93"/>
      <c r="DA103" s="93"/>
      <c r="DB103" s="93"/>
      <c r="DC103" s="93"/>
      <c r="DD103" s="93"/>
      <c r="DE103" s="93"/>
      <c r="DF103" s="93"/>
      <c r="DG103" s="93"/>
      <c r="DH103" s="93"/>
      <c r="DI103" s="93"/>
      <c r="DJ103" s="93"/>
      <c r="DK103" s="93"/>
      <c r="DL103" s="93"/>
      <c r="DM103" s="93"/>
      <c r="DN103" s="93"/>
      <c r="DO103" s="93"/>
      <c r="DP103" s="93"/>
      <c r="DQ103" s="93"/>
      <c r="DR103" s="93"/>
      <c r="DS103" s="93"/>
      <c r="DT103" s="93"/>
      <c r="DU103" s="93"/>
      <c r="DV103" s="93"/>
      <c r="DW103" s="93"/>
      <c r="DX103" s="93"/>
      <c r="DY103" s="93"/>
      <c r="DZ103" s="93"/>
      <c r="EA103" s="93"/>
      <c r="EB103" s="93"/>
      <c r="EC103" s="93"/>
      <c r="ED103" s="93"/>
      <c r="EE103" s="93"/>
      <c r="EF103" s="93"/>
      <c r="EG103" s="93"/>
      <c r="EH103" s="93"/>
      <c r="EI103" s="93"/>
      <c r="EJ103" s="93"/>
      <c r="EK103" s="93"/>
      <c r="EL103" s="93"/>
      <c r="EM103" s="93"/>
      <c r="EN103" s="93"/>
      <c r="EO103" s="93"/>
      <c r="EP103" s="93"/>
      <c r="EQ103" s="93"/>
      <c r="ER103" s="93"/>
      <c r="ES103" s="93"/>
      <c r="ET103" s="93"/>
      <c r="EU103" s="93"/>
      <c r="EV103" s="93"/>
      <c r="EW103" s="93"/>
      <c r="EX103" s="93"/>
      <c r="EY103" s="93"/>
      <c r="EZ103" s="93"/>
      <c r="FA103" s="93"/>
      <c r="FB103" s="93"/>
      <c r="FC103" s="93"/>
      <c r="FD103" s="93"/>
      <c r="FE103" s="93"/>
      <c r="FF103" s="93"/>
      <c r="FG103" s="93"/>
      <c r="FH103" s="93"/>
      <c r="FI103" s="93"/>
      <c r="FJ103" s="93"/>
      <c r="FK103" s="93"/>
      <c r="FL103" s="93"/>
      <c r="FM103" s="93"/>
      <c r="FN103" s="93"/>
      <c r="FO103" s="93"/>
      <c r="FP103" s="93"/>
      <c r="FQ103" s="93"/>
      <c r="FR103" s="93"/>
      <c r="FS103" s="93"/>
      <c r="FT103" s="93"/>
      <c r="FU103" s="93"/>
      <c r="FV103" s="93"/>
      <c r="FW103" s="93"/>
      <c r="FX103" s="93"/>
      <c r="FY103" s="93"/>
      <c r="FZ103" s="93"/>
      <c r="GA103" s="93"/>
      <c r="GB103" s="93"/>
      <c r="GC103" s="93"/>
      <c r="GD103" s="93"/>
      <c r="GE103" s="93"/>
      <c r="GF103" s="93"/>
      <c r="GG103" s="93"/>
      <c r="GH103" s="93"/>
      <c r="GI103" s="93"/>
      <c r="GJ103" s="93"/>
      <c r="GK103" s="93"/>
      <c r="GL103" s="93"/>
      <c r="GM103" s="93"/>
      <c r="GN103" s="93"/>
      <c r="GO103" s="93"/>
      <c r="GP103" s="93"/>
      <c r="GQ103" s="93"/>
      <c r="GR103" s="93"/>
      <c r="GS103" s="93"/>
      <c r="GT103" s="93"/>
      <c r="GU103" s="93"/>
      <c r="GV103" s="93"/>
      <c r="GW103" s="93"/>
      <c r="GX103" s="93"/>
      <c r="GY103" s="93"/>
      <c r="GZ103" s="93"/>
      <c r="HA103" s="93"/>
      <c r="HB103" s="93"/>
      <c r="HC103" s="93"/>
      <c r="HD103" s="93"/>
      <c r="HE103" s="93"/>
      <c r="HF103" s="93"/>
      <c r="HG103" s="93"/>
      <c r="HH103" s="93"/>
      <c r="HI103" s="93"/>
      <c r="HJ103" s="93"/>
      <c r="HK103" s="93"/>
      <c r="HL103" s="93"/>
      <c r="HM103" s="93"/>
      <c r="HN103" s="93"/>
      <c r="HO103" s="93"/>
      <c r="HP103" s="93"/>
      <c r="HQ103" s="93"/>
      <c r="HR103" s="93"/>
      <c r="HS103" s="93"/>
      <c r="HT103" s="93"/>
      <c r="HU103" s="93"/>
      <c r="HV103" s="93"/>
      <c r="HW103" s="93"/>
      <c r="HX103" s="93"/>
      <c r="HY103" s="93"/>
      <c r="HZ103" s="93"/>
      <c r="IA103" s="93"/>
      <c r="IB103" s="93"/>
      <c r="IC103" s="93"/>
      <c r="ID103" s="93"/>
      <c r="IE103" s="93"/>
      <c r="IF103" s="93"/>
      <c r="IG103" s="93"/>
      <c r="IH103" s="93"/>
      <c r="II103" s="93"/>
      <c r="IJ103" s="93"/>
      <c r="IK103" s="93"/>
      <c r="IL103" s="93"/>
      <c r="IM103" s="93"/>
      <c r="IN103" s="93"/>
      <c r="IO103" s="93"/>
      <c r="IP103" s="93"/>
      <c r="IQ103" s="93"/>
    </row>
    <row r="104" ht="17.25" spans="1:251">
      <c r="A104" s="83"/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48"/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  <c r="AA104" s="8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  <c r="AV104" s="93"/>
      <c r="AW104" s="93"/>
      <c r="AX104" s="93"/>
      <c r="AY104" s="93"/>
      <c r="AZ104" s="93"/>
      <c r="BA104" s="93"/>
      <c r="BB104" s="93"/>
      <c r="BC104" s="93"/>
      <c r="BD104" s="93"/>
      <c r="BE104" s="93"/>
      <c r="BF104" s="93"/>
      <c r="BG104" s="93"/>
      <c r="BH104" s="93"/>
      <c r="BI104" s="93"/>
      <c r="BJ104" s="93"/>
      <c r="BK104" s="93"/>
      <c r="BL104" s="93"/>
      <c r="BM104" s="93"/>
      <c r="BN104" s="93"/>
      <c r="BO104" s="93"/>
      <c r="BP104" s="93"/>
      <c r="BQ104" s="93"/>
      <c r="BR104" s="93"/>
      <c r="BS104" s="93"/>
      <c r="BT104" s="93"/>
      <c r="BU104" s="93"/>
      <c r="BV104" s="93"/>
      <c r="BW104" s="93"/>
      <c r="BX104" s="93"/>
      <c r="BY104" s="93"/>
      <c r="BZ104" s="93"/>
      <c r="CA104" s="93"/>
      <c r="CB104" s="93"/>
      <c r="CC104" s="93"/>
      <c r="CD104" s="93"/>
      <c r="CE104" s="93"/>
      <c r="CF104" s="93"/>
      <c r="CG104" s="93"/>
      <c r="CH104" s="93"/>
      <c r="CI104" s="93"/>
      <c r="CJ104" s="93"/>
      <c r="CK104" s="93"/>
      <c r="CL104" s="93"/>
      <c r="CM104" s="93"/>
      <c r="CN104" s="93"/>
      <c r="CO104" s="93"/>
      <c r="CP104" s="93"/>
      <c r="CQ104" s="93"/>
      <c r="CR104" s="93"/>
      <c r="CS104" s="93"/>
      <c r="CT104" s="93"/>
      <c r="CU104" s="93"/>
      <c r="CV104" s="93"/>
      <c r="CW104" s="93"/>
      <c r="CX104" s="93"/>
      <c r="CY104" s="93"/>
      <c r="CZ104" s="93"/>
      <c r="DA104" s="93"/>
      <c r="DB104" s="93"/>
      <c r="DC104" s="93"/>
      <c r="DD104" s="93"/>
      <c r="DE104" s="93"/>
      <c r="DF104" s="93"/>
      <c r="DG104" s="93"/>
      <c r="DH104" s="93"/>
      <c r="DI104" s="93"/>
      <c r="DJ104" s="93"/>
      <c r="DK104" s="93"/>
      <c r="DL104" s="93"/>
      <c r="DM104" s="93"/>
      <c r="DN104" s="93"/>
      <c r="DO104" s="93"/>
      <c r="DP104" s="93"/>
      <c r="DQ104" s="93"/>
      <c r="DR104" s="93"/>
      <c r="DS104" s="93"/>
      <c r="DT104" s="93"/>
      <c r="DU104" s="93"/>
      <c r="DV104" s="93"/>
      <c r="DW104" s="93"/>
      <c r="DX104" s="93"/>
      <c r="DY104" s="93"/>
      <c r="DZ104" s="93"/>
      <c r="EA104" s="93"/>
      <c r="EB104" s="93"/>
      <c r="EC104" s="93"/>
      <c r="ED104" s="93"/>
      <c r="EE104" s="93"/>
      <c r="EF104" s="93"/>
      <c r="EG104" s="93"/>
      <c r="EH104" s="93"/>
      <c r="EI104" s="93"/>
      <c r="EJ104" s="93"/>
      <c r="EK104" s="93"/>
      <c r="EL104" s="93"/>
      <c r="EM104" s="93"/>
      <c r="EN104" s="93"/>
      <c r="EO104" s="93"/>
      <c r="EP104" s="93"/>
      <c r="EQ104" s="93"/>
      <c r="ER104" s="93"/>
      <c r="ES104" s="93"/>
      <c r="ET104" s="93"/>
      <c r="EU104" s="93"/>
      <c r="EV104" s="93"/>
      <c r="EW104" s="93"/>
      <c r="EX104" s="93"/>
      <c r="EY104" s="93"/>
      <c r="EZ104" s="93"/>
      <c r="FA104" s="93"/>
      <c r="FB104" s="93"/>
      <c r="FC104" s="93"/>
      <c r="FD104" s="93"/>
      <c r="FE104" s="93"/>
      <c r="FF104" s="93"/>
      <c r="FG104" s="93"/>
      <c r="FH104" s="93"/>
      <c r="FI104" s="93"/>
      <c r="FJ104" s="93"/>
      <c r="FK104" s="93"/>
      <c r="FL104" s="93"/>
      <c r="FM104" s="93"/>
      <c r="FN104" s="93"/>
      <c r="FO104" s="93"/>
      <c r="FP104" s="93"/>
      <c r="FQ104" s="93"/>
      <c r="FR104" s="93"/>
      <c r="FS104" s="93"/>
      <c r="FT104" s="93"/>
      <c r="FU104" s="93"/>
      <c r="FV104" s="93"/>
      <c r="FW104" s="93"/>
      <c r="FX104" s="93"/>
      <c r="FY104" s="93"/>
      <c r="FZ104" s="93"/>
      <c r="GA104" s="93"/>
      <c r="GB104" s="93"/>
      <c r="GC104" s="93"/>
      <c r="GD104" s="93"/>
      <c r="GE104" s="93"/>
      <c r="GF104" s="93"/>
      <c r="GG104" s="93"/>
      <c r="GH104" s="93"/>
      <c r="GI104" s="93"/>
      <c r="GJ104" s="93"/>
      <c r="GK104" s="93"/>
      <c r="GL104" s="93"/>
      <c r="GM104" s="93"/>
      <c r="GN104" s="93"/>
      <c r="GO104" s="93"/>
      <c r="GP104" s="93"/>
      <c r="GQ104" s="93"/>
      <c r="GR104" s="93"/>
      <c r="GS104" s="93"/>
      <c r="GT104" s="93"/>
      <c r="GU104" s="93"/>
      <c r="GV104" s="93"/>
      <c r="GW104" s="93"/>
      <c r="GX104" s="93"/>
      <c r="GY104" s="93"/>
      <c r="GZ104" s="93"/>
      <c r="HA104" s="93"/>
      <c r="HB104" s="93"/>
      <c r="HC104" s="93"/>
      <c r="HD104" s="93"/>
      <c r="HE104" s="93"/>
      <c r="HF104" s="93"/>
      <c r="HG104" s="93"/>
      <c r="HH104" s="93"/>
      <c r="HI104" s="93"/>
      <c r="HJ104" s="93"/>
      <c r="HK104" s="93"/>
      <c r="HL104" s="93"/>
      <c r="HM104" s="93"/>
      <c r="HN104" s="93"/>
      <c r="HO104" s="93"/>
      <c r="HP104" s="93"/>
      <c r="HQ104" s="93"/>
      <c r="HR104" s="93"/>
      <c r="HS104" s="93"/>
      <c r="HT104" s="93"/>
      <c r="HU104" s="93"/>
      <c r="HV104" s="93"/>
      <c r="HW104" s="93"/>
      <c r="HX104" s="93"/>
      <c r="HY104" s="93"/>
      <c r="HZ104" s="93"/>
      <c r="IA104" s="93"/>
      <c r="IB104" s="93"/>
      <c r="IC104" s="93"/>
      <c r="ID104" s="93"/>
      <c r="IE104" s="93"/>
      <c r="IF104" s="93"/>
      <c r="IG104" s="93"/>
      <c r="IH104" s="93"/>
      <c r="II104" s="93"/>
      <c r="IJ104" s="93"/>
      <c r="IK104" s="93"/>
      <c r="IL104" s="93"/>
      <c r="IM104" s="93"/>
      <c r="IN104" s="93"/>
      <c r="IO104" s="93"/>
      <c r="IP104" s="93"/>
      <c r="IQ104" s="93"/>
    </row>
    <row r="105" ht="17.25" spans="1:251">
      <c r="A105" s="83"/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48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  <c r="AA105" s="8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  <c r="AV105" s="93"/>
      <c r="AW105" s="93"/>
      <c r="AX105" s="93"/>
      <c r="AY105" s="93"/>
      <c r="AZ105" s="93"/>
      <c r="BA105" s="93"/>
      <c r="BB105" s="93"/>
      <c r="BC105" s="93"/>
      <c r="BD105" s="93"/>
      <c r="BE105" s="93"/>
      <c r="BF105" s="93"/>
      <c r="BG105" s="93"/>
      <c r="BH105" s="93"/>
      <c r="BI105" s="93"/>
      <c r="BJ105" s="93"/>
      <c r="BK105" s="93"/>
      <c r="BL105" s="93"/>
      <c r="BM105" s="93"/>
      <c r="BN105" s="93"/>
      <c r="BO105" s="93"/>
      <c r="BP105" s="93"/>
      <c r="BQ105" s="93"/>
      <c r="BR105" s="93"/>
      <c r="BS105" s="93"/>
      <c r="BT105" s="93"/>
      <c r="BU105" s="93"/>
      <c r="BV105" s="93"/>
      <c r="BW105" s="93"/>
      <c r="BX105" s="93"/>
      <c r="BY105" s="93"/>
      <c r="BZ105" s="93"/>
      <c r="CA105" s="93"/>
      <c r="CB105" s="93"/>
      <c r="CC105" s="93"/>
      <c r="CD105" s="93"/>
      <c r="CE105" s="93"/>
      <c r="CF105" s="93"/>
      <c r="CG105" s="93"/>
      <c r="CH105" s="93"/>
      <c r="CI105" s="93"/>
      <c r="CJ105" s="93"/>
      <c r="CK105" s="93"/>
      <c r="CL105" s="93"/>
      <c r="CM105" s="93"/>
      <c r="CN105" s="93"/>
      <c r="CO105" s="93"/>
      <c r="CP105" s="93"/>
      <c r="CQ105" s="93"/>
      <c r="CR105" s="93"/>
      <c r="CS105" s="93"/>
      <c r="CT105" s="93"/>
      <c r="CU105" s="93"/>
      <c r="CV105" s="93"/>
      <c r="CW105" s="93"/>
      <c r="CX105" s="93"/>
      <c r="CY105" s="93"/>
      <c r="CZ105" s="93"/>
      <c r="DA105" s="93"/>
      <c r="DB105" s="93"/>
      <c r="DC105" s="93"/>
      <c r="DD105" s="93"/>
      <c r="DE105" s="93"/>
      <c r="DF105" s="93"/>
      <c r="DG105" s="93"/>
      <c r="DH105" s="93"/>
      <c r="DI105" s="93"/>
      <c r="DJ105" s="93"/>
      <c r="DK105" s="93"/>
      <c r="DL105" s="93"/>
      <c r="DM105" s="93"/>
      <c r="DN105" s="93"/>
      <c r="DO105" s="93"/>
      <c r="DP105" s="93"/>
      <c r="DQ105" s="93"/>
      <c r="DR105" s="93"/>
      <c r="DS105" s="93"/>
      <c r="DT105" s="93"/>
      <c r="DU105" s="93"/>
      <c r="DV105" s="93"/>
      <c r="DW105" s="93"/>
      <c r="DX105" s="93"/>
      <c r="DY105" s="93"/>
      <c r="DZ105" s="93"/>
      <c r="EA105" s="93"/>
      <c r="EB105" s="93"/>
      <c r="EC105" s="93"/>
      <c r="ED105" s="93"/>
      <c r="EE105" s="93"/>
      <c r="EF105" s="93"/>
      <c r="EG105" s="93"/>
      <c r="EH105" s="93"/>
      <c r="EI105" s="93"/>
      <c r="EJ105" s="93"/>
      <c r="EK105" s="93"/>
      <c r="EL105" s="93"/>
      <c r="EM105" s="93"/>
      <c r="EN105" s="93"/>
      <c r="EO105" s="93"/>
      <c r="EP105" s="93"/>
      <c r="EQ105" s="93"/>
      <c r="ER105" s="93"/>
      <c r="ES105" s="93"/>
      <c r="ET105" s="93"/>
      <c r="EU105" s="93"/>
      <c r="EV105" s="93"/>
      <c r="EW105" s="93"/>
      <c r="EX105" s="93"/>
      <c r="EY105" s="93"/>
      <c r="EZ105" s="93"/>
      <c r="FA105" s="93"/>
      <c r="FB105" s="93"/>
      <c r="FC105" s="93"/>
      <c r="FD105" s="93"/>
      <c r="FE105" s="93"/>
      <c r="FF105" s="93"/>
      <c r="FG105" s="93"/>
      <c r="FH105" s="93"/>
      <c r="FI105" s="93"/>
      <c r="FJ105" s="93"/>
      <c r="FK105" s="93"/>
      <c r="FL105" s="93"/>
      <c r="FM105" s="93"/>
      <c r="FN105" s="93"/>
      <c r="FO105" s="93"/>
      <c r="FP105" s="93"/>
      <c r="FQ105" s="93"/>
      <c r="FR105" s="93"/>
      <c r="FS105" s="93"/>
      <c r="FT105" s="93"/>
      <c r="FU105" s="93"/>
      <c r="FV105" s="93"/>
      <c r="FW105" s="93"/>
      <c r="FX105" s="93"/>
      <c r="FY105" s="93"/>
      <c r="FZ105" s="93"/>
      <c r="GA105" s="93"/>
      <c r="GB105" s="93"/>
      <c r="GC105" s="93"/>
      <c r="GD105" s="93"/>
      <c r="GE105" s="93"/>
      <c r="GF105" s="93"/>
      <c r="GG105" s="93"/>
      <c r="GH105" s="93"/>
      <c r="GI105" s="93"/>
      <c r="GJ105" s="93"/>
      <c r="GK105" s="93"/>
      <c r="GL105" s="93"/>
      <c r="GM105" s="93"/>
      <c r="GN105" s="93"/>
      <c r="GO105" s="93"/>
      <c r="GP105" s="93"/>
      <c r="GQ105" s="93"/>
      <c r="GR105" s="93"/>
      <c r="GS105" s="93"/>
      <c r="GT105" s="93"/>
      <c r="GU105" s="93"/>
      <c r="GV105" s="93"/>
      <c r="GW105" s="93"/>
      <c r="GX105" s="93"/>
      <c r="GY105" s="93"/>
      <c r="GZ105" s="93"/>
      <c r="HA105" s="93"/>
      <c r="HB105" s="93"/>
      <c r="HC105" s="93"/>
      <c r="HD105" s="93"/>
      <c r="HE105" s="93"/>
      <c r="HF105" s="93"/>
      <c r="HG105" s="93"/>
      <c r="HH105" s="93"/>
      <c r="HI105" s="93"/>
      <c r="HJ105" s="93"/>
      <c r="HK105" s="93"/>
      <c r="HL105" s="93"/>
      <c r="HM105" s="93"/>
      <c r="HN105" s="93"/>
      <c r="HO105" s="93"/>
      <c r="HP105" s="93"/>
      <c r="HQ105" s="93"/>
      <c r="HR105" s="93"/>
      <c r="HS105" s="93"/>
      <c r="HT105" s="93"/>
      <c r="HU105" s="93"/>
      <c r="HV105" s="93"/>
      <c r="HW105" s="93"/>
      <c r="HX105" s="93"/>
      <c r="HY105" s="93"/>
      <c r="HZ105" s="93"/>
      <c r="IA105" s="93"/>
      <c r="IB105" s="93"/>
      <c r="IC105" s="93"/>
      <c r="ID105" s="93"/>
      <c r="IE105" s="93"/>
      <c r="IF105" s="93"/>
      <c r="IG105" s="93"/>
      <c r="IH105" s="93"/>
      <c r="II105" s="93"/>
      <c r="IJ105" s="93"/>
      <c r="IK105" s="93"/>
      <c r="IL105" s="93"/>
      <c r="IM105" s="93"/>
      <c r="IN105" s="93"/>
      <c r="IO105" s="93"/>
      <c r="IP105" s="93"/>
      <c r="IQ105" s="93"/>
    </row>
    <row r="106" ht="17.25" spans="1:251">
      <c r="A106" s="83"/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48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  <c r="BH106" s="93"/>
      <c r="BI106" s="93"/>
      <c r="BJ106" s="93"/>
      <c r="BK106" s="93"/>
      <c r="BL106" s="93"/>
      <c r="BM106" s="93"/>
      <c r="BN106" s="93"/>
      <c r="BO106" s="93"/>
      <c r="BP106" s="93"/>
      <c r="BQ106" s="93"/>
      <c r="BR106" s="93"/>
      <c r="BS106" s="93"/>
      <c r="BT106" s="93"/>
      <c r="BU106" s="93"/>
      <c r="BV106" s="93"/>
      <c r="BW106" s="93"/>
      <c r="BX106" s="93"/>
      <c r="BY106" s="93"/>
      <c r="BZ106" s="93"/>
      <c r="CA106" s="93"/>
      <c r="CB106" s="93"/>
      <c r="CC106" s="93"/>
      <c r="CD106" s="93"/>
      <c r="CE106" s="93"/>
      <c r="CF106" s="93"/>
      <c r="CG106" s="93"/>
      <c r="CH106" s="93"/>
      <c r="CI106" s="93"/>
      <c r="CJ106" s="93"/>
      <c r="CK106" s="93"/>
      <c r="CL106" s="93"/>
      <c r="CM106" s="93"/>
      <c r="CN106" s="93"/>
      <c r="CO106" s="93"/>
      <c r="CP106" s="93"/>
      <c r="CQ106" s="93"/>
      <c r="CR106" s="93"/>
      <c r="CS106" s="93"/>
      <c r="CT106" s="93"/>
      <c r="CU106" s="93"/>
      <c r="CV106" s="93"/>
      <c r="CW106" s="93"/>
      <c r="CX106" s="93"/>
      <c r="CY106" s="93"/>
      <c r="CZ106" s="93"/>
      <c r="DA106" s="93"/>
      <c r="DB106" s="93"/>
      <c r="DC106" s="93"/>
      <c r="DD106" s="93"/>
      <c r="DE106" s="93"/>
      <c r="DF106" s="93"/>
      <c r="DG106" s="93"/>
      <c r="DH106" s="93"/>
      <c r="DI106" s="93"/>
      <c r="DJ106" s="93"/>
      <c r="DK106" s="93"/>
      <c r="DL106" s="93"/>
      <c r="DM106" s="93"/>
      <c r="DN106" s="93"/>
      <c r="DO106" s="93"/>
      <c r="DP106" s="93"/>
      <c r="DQ106" s="93"/>
      <c r="DR106" s="93"/>
      <c r="DS106" s="93"/>
      <c r="DT106" s="93"/>
      <c r="DU106" s="93"/>
      <c r="DV106" s="93"/>
      <c r="DW106" s="93"/>
      <c r="DX106" s="93"/>
      <c r="DY106" s="93"/>
      <c r="DZ106" s="93"/>
      <c r="EA106" s="93"/>
      <c r="EB106" s="93"/>
      <c r="EC106" s="93"/>
      <c r="ED106" s="93"/>
      <c r="EE106" s="93"/>
      <c r="EF106" s="93"/>
      <c r="EG106" s="93"/>
      <c r="EH106" s="93"/>
      <c r="EI106" s="93"/>
      <c r="EJ106" s="93"/>
      <c r="EK106" s="93"/>
      <c r="EL106" s="93"/>
      <c r="EM106" s="93"/>
      <c r="EN106" s="93"/>
      <c r="EO106" s="93"/>
      <c r="EP106" s="93"/>
      <c r="EQ106" s="93"/>
      <c r="ER106" s="93"/>
      <c r="ES106" s="93"/>
      <c r="ET106" s="93"/>
      <c r="EU106" s="93"/>
      <c r="EV106" s="93"/>
      <c r="EW106" s="93"/>
      <c r="EX106" s="93"/>
      <c r="EY106" s="93"/>
      <c r="EZ106" s="93"/>
      <c r="FA106" s="93"/>
      <c r="FB106" s="93"/>
      <c r="FC106" s="93"/>
      <c r="FD106" s="93"/>
      <c r="FE106" s="93"/>
      <c r="FF106" s="93"/>
      <c r="FG106" s="93"/>
      <c r="FH106" s="93"/>
      <c r="FI106" s="93"/>
      <c r="FJ106" s="93"/>
      <c r="FK106" s="93"/>
      <c r="FL106" s="93"/>
      <c r="FM106" s="93"/>
      <c r="FN106" s="93"/>
      <c r="FO106" s="93"/>
      <c r="FP106" s="93"/>
      <c r="FQ106" s="93"/>
      <c r="FR106" s="93"/>
      <c r="FS106" s="93"/>
      <c r="FT106" s="93"/>
      <c r="FU106" s="93"/>
      <c r="FV106" s="93"/>
      <c r="FW106" s="93"/>
      <c r="FX106" s="93"/>
      <c r="FY106" s="93"/>
      <c r="FZ106" s="93"/>
      <c r="GA106" s="93"/>
      <c r="GB106" s="93"/>
      <c r="GC106" s="93"/>
      <c r="GD106" s="93"/>
      <c r="GE106" s="93"/>
      <c r="GF106" s="93"/>
      <c r="GG106" s="93"/>
      <c r="GH106" s="93"/>
      <c r="GI106" s="93"/>
      <c r="GJ106" s="93"/>
      <c r="GK106" s="93"/>
      <c r="GL106" s="93"/>
      <c r="GM106" s="93"/>
      <c r="GN106" s="93"/>
      <c r="GO106" s="93"/>
      <c r="GP106" s="93"/>
      <c r="GQ106" s="93"/>
      <c r="GR106" s="93"/>
      <c r="GS106" s="93"/>
      <c r="GT106" s="93"/>
      <c r="GU106" s="93"/>
      <c r="GV106" s="93"/>
      <c r="GW106" s="93"/>
      <c r="GX106" s="93"/>
      <c r="GY106" s="93"/>
      <c r="GZ106" s="93"/>
      <c r="HA106" s="93"/>
      <c r="HB106" s="93"/>
      <c r="HC106" s="93"/>
      <c r="HD106" s="93"/>
      <c r="HE106" s="93"/>
      <c r="HF106" s="93"/>
      <c r="HG106" s="93"/>
      <c r="HH106" s="93"/>
      <c r="HI106" s="93"/>
      <c r="HJ106" s="93"/>
      <c r="HK106" s="93"/>
      <c r="HL106" s="93"/>
      <c r="HM106" s="93"/>
      <c r="HN106" s="93"/>
      <c r="HO106" s="93"/>
      <c r="HP106" s="93"/>
      <c r="HQ106" s="93"/>
      <c r="HR106" s="93"/>
      <c r="HS106" s="93"/>
      <c r="HT106" s="93"/>
      <c r="HU106" s="93"/>
      <c r="HV106" s="93"/>
      <c r="HW106" s="93"/>
      <c r="HX106" s="93"/>
      <c r="HY106" s="93"/>
      <c r="HZ106" s="93"/>
      <c r="IA106" s="93"/>
      <c r="IB106" s="93"/>
      <c r="IC106" s="93"/>
      <c r="ID106" s="93"/>
      <c r="IE106" s="93"/>
      <c r="IF106" s="93"/>
      <c r="IG106" s="93"/>
      <c r="IH106" s="93"/>
      <c r="II106" s="93"/>
      <c r="IJ106" s="93"/>
      <c r="IK106" s="93"/>
      <c r="IL106" s="93"/>
      <c r="IM106" s="93"/>
      <c r="IN106" s="93"/>
      <c r="IO106" s="93"/>
      <c r="IP106" s="93"/>
      <c r="IQ106" s="93"/>
    </row>
    <row r="107" ht="17.25" spans="1:251">
      <c r="A107" s="83"/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48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  <c r="AA107" s="8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  <c r="AV107" s="93"/>
      <c r="AW107" s="93"/>
      <c r="AX107" s="93"/>
      <c r="AY107" s="93"/>
      <c r="AZ107" s="93"/>
      <c r="BA107" s="93"/>
      <c r="BB107" s="93"/>
      <c r="BC107" s="93"/>
      <c r="BD107" s="93"/>
      <c r="BE107" s="93"/>
      <c r="BF107" s="93"/>
      <c r="BG107" s="93"/>
      <c r="BH107" s="93"/>
      <c r="BI107" s="93"/>
      <c r="BJ107" s="93"/>
      <c r="BK107" s="93"/>
      <c r="BL107" s="93"/>
      <c r="BM107" s="93"/>
      <c r="BN107" s="93"/>
      <c r="BO107" s="93"/>
      <c r="BP107" s="93"/>
      <c r="BQ107" s="93"/>
      <c r="BR107" s="93"/>
      <c r="BS107" s="93"/>
      <c r="BT107" s="93"/>
      <c r="BU107" s="93"/>
      <c r="BV107" s="93"/>
      <c r="BW107" s="93"/>
      <c r="BX107" s="93"/>
      <c r="BY107" s="93"/>
      <c r="BZ107" s="93"/>
      <c r="CA107" s="93"/>
      <c r="CB107" s="93"/>
      <c r="CC107" s="93"/>
      <c r="CD107" s="93"/>
      <c r="CE107" s="93"/>
      <c r="CF107" s="93"/>
      <c r="CG107" s="93"/>
      <c r="CH107" s="93"/>
      <c r="CI107" s="93"/>
      <c r="CJ107" s="93"/>
      <c r="CK107" s="93"/>
      <c r="CL107" s="93"/>
      <c r="CM107" s="93"/>
      <c r="CN107" s="93"/>
      <c r="CO107" s="93"/>
      <c r="CP107" s="93"/>
      <c r="CQ107" s="93"/>
      <c r="CR107" s="93"/>
      <c r="CS107" s="93"/>
      <c r="CT107" s="93"/>
      <c r="CU107" s="93"/>
      <c r="CV107" s="93"/>
      <c r="CW107" s="93"/>
      <c r="CX107" s="93"/>
      <c r="CY107" s="93"/>
      <c r="CZ107" s="93"/>
      <c r="DA107" s="93"/>
      <c r="DB107" s="93"/>
      <c r="DC107" s="93"/>
      <c r="DD107" s="93"/>
      <c r="DE107" s="93"/>
      <c r="DF107" s="93"/>
      <c r="DG107" s="93"/>
      <c r="DH107" s="93"/>
      <c r="DI107" s="93"/>
      <c r="DJ107" s="93"/>
      <c r="DK107" s="93"/>
      <c r="DL107" s="93"/>
      <c r="DM107" s="93"/>
      <c r="DN107" s="93"/>
      <c r="DO107" s="93"/>
      <c r="DP107" s="93"/>
      <c r="DQ107" s="93"/>
      <c r="DR107" s="93"/>
      <c r="DS107" s="93"/>
      <c r="DT107" s="93"/>
      <c r="DU107" s="93"/>
      <c r="DV107" s="93"/>
      <c r="DW107" s="93"/>
      <c r="DX107" s="93"/>
      <c r="DY107" s="93"/>
      <c r="DZ107" s="93"/>
      <c r="EA107" s="93"/>
      <c r="EB107" s="93"/>
      <c r="EC107" s="93"/>
      <c r="ED107" s="93"/>
      <c r="EE107" s="93"/>
      <c r="EF107" s="93"/>
      <c r="EG107" s="93"/>
      <c r="EH107" s="93"/>
      <c r="EI107" s="93"/>
      <c r="EJ107" s="93"/>
      <c r="EK107" s="93"/>
      <c r="EL107" s="93"/>
      <c r="EM107" s="93"/>
      <c r="EN107" s="93"/>
      <c r="EO107" s="93"/>
      <c r="EP107" s="93"/>
      <c r="EQ107" s="93"/>
      <c r="ER107" s="93"/>
      <c r="ES107" s="93"/>
      <c r="ET107" s="93"/>
      <c r="EU107" s="93"/>
      <c r="EV107" s="93"/>
      <c r="EW107" s="93"/>
      <c r="EX107" s="93"/>
      <c r="EY107" s="93"/>
      <c r="EZ107" s="93"/>
      <c r="FA107" s="93"/>
      <c r="FB107" s="93"/>
      <c r="FC107" s="93"/>
      <c r="FD107" s="93"/>
      <c r="FE107" s="93"/>
      <c r="FF107" s="93"/>
      <c r="FG107" s="93"/>
      <c r="FH107" s="93"/>
      <c r="FI107" s="93"/>
      <c r="FJ107" s="93"/>
      <c r="FK107" s="93"/>
      <c r="FL107" s="93"/>
      <c r="FM107" s="93"/>
      <c r="FN107" s="93"/>
      <c r="FO107" s="93"/>
      <c r="FP107" s="93"/>
      <c r="FQ107" s="93"/>
      <c r="FR107" s="93"/>
      <c r="FS107" s="93"/>
      <c r="FT107" s="93"/>
      <c r="FU107" s="93"/>
      <c r="FV107" s="93"/>
      <c r="FW107" s="93"/>
      <c r="FX107" s="93"/>
      <c r="FY107" s="93"/>
      <c r="FZ107" s="93"/>
      <c r="GA107" s="93"/>
      <c r="GB107" s="93"/>
      <c r="GC107" s="93"/>
      <c r="GD107" s="93"/>
      <c r="GE107" s="93"/>
      <c r="GF107" s="93"/>
      <c r="GG107" s="93"/>
      <c r="GH107" s="93"/>
      <c r="GI107" s="93"/>
      <c r="GJ107" s="93"/>
      <c r="GK107" s="93"/>
      <c r="GL107" s="93"/>
      <c r="GM107" s="93"/>
      <c r="GN107" s="93"/>
      <c r="GO107" s="93"/>
      <c r="GP107" s="93"/>
      <c r="GQ107" s="93"/>
      <c r="GR107" s="93"/>
      <c r="GS107" s="93"/>
      <c r="GT107" s="93"/>
      <c r="GU107" s="93"/>
      <c r="GV107" s="93"/>
      <c r="GW107" s="93"/>
      <c r="GX107" s="93"/>
      <c r="GY107" s="93"/>
      <c r="GZ107" s="93"/>
      <c r="HA107" s="93"/>
      <c r="HB107" s="93"/>
      <c r="HC107" s="93"/>
      <c r="HD107" s="93"/>
      <c r="HE107" s="93"/>
      <c r="HF107" s="93"/>
      <c r="HG107" s="93"/>
      <c r="HH107" s="93"/>
      <c r="HI107" s="93"/>
      <c r="HJ107" s="93"/>
      <c r="HK107" s="93"/>
      <c r="HL107" s="93"/>
      <c r="HM107" s="93"/>
      <c r="HN107" s="93"/>
      <c r="HO107" s="93"/>
      <c r="HP107" s="93"/>
      <c r="HQ107" s="93"/>
      <c r="HR107" s="93"/>
      <c r="HS107" s="93"/>
      <c r="HT107" s="93"/>
      <c r="HU107" s="93"/>
      <c r="HV107" s="93"/>
      <c r="HW107" s="93"/>
      <c r="HX107" s="93"/>
      <c r="HY107" s="93"/>
      <c r="HZ107" s="93"/>
      <c r="IA107" s="93"/>
      <c r="IB107" s="93"/>
      <c r="IC107" s="93"/>
      <c r="ID107" s="93"/>
      <c r="IE107" s="93"/>
      <c r="IF107" s="93"/>
      <c r="IG107" s="93"/>
      <c r="IH107" s="93"/>
      <c r="II107" s="93"/>
      <c r="IJ107" s="93"/>
      <c r="IK107" s="93"/>
      <c r="IL107" s="93"/>
      <c r="IM107" s="93"/>
      <c r="IN107" s="93"/>
      <c r="IO107" s="93"/>
      <c r="IP107" s="93"/>
      <c r="IQ107" s="93"/>
    </row>
    <row r="108" ht="17.25" spans="1:251">
      <c r="A108" s="83"/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48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  <c r="AA108" s="8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  <c r="AV108" s="93"/>
      <c r="AW108" s="93"/>
      <c r="AX108" s="93"/>
      <c r="AY108" s="93"/>
      <c r="AZ108" s="93"/>
      <c r="BA108" s="93"/>
      <c r="BB108" s="93"/>
      <c r="BC108" s="93"/>
      <c r="BD108" s="93"/>
      <c r="BE108" s="93"/>
      <c r="BF108" s="93"/>
      <c r="BG108" s="93"/>
      <c r="BH108" s="93"/>
      <c r="BI108" s="93"/>
      <c r="BJ108" s="93"/>
      <c r="BK108" s="93"/>
      <c r="BL108" s="93"/>
      <c r="BM108" s="93"/>
      <c r="BN108" s="93"/>
      <c r="BO108" s="93"/>
      <c r="BP108" s="93"/>
      <c r="BQ108" s="93"/>
      <c r="BR108" s="93"/>
      <c r="BS108" s="93"/>
      <c r="BT108" s="93"/>
      <c r="BU108" s="93"/>
      <c r="BV108" s="93"/>
      <c r="BW108" s="93"/>
      <c r="BX108" s="93"/>
      <c r="BY108" s="93"/>
      <c r="BZ108" s="93"/>
      <c r="CA108" s="93"/>
      <c r="CB108" s="93"/>
      <c r="CC108" s="93"/>
      <c r="CD108" s="93"/>
      <c r="CE108" s="93"/>
      <c r="CF108" s="93"/>
      <c r="CG108" s="93"/>
      <c r="CH108" s="93"/>
      <c r="CI108" s="93"/>
      <c r="CJ108" s="93"/>
      <c r="CK108" s="93"/>
      <c r="CL108" s="93"/>
      <c r="CM108" s="93"/>
      <c r="CN108" s="93"/>
      <c r="CO108" s="93"/>
      <c r="CP108" s="93"/>
      <c r="CQ108" s="93"/>
      <c r="CR108" s="93"/>
      <c r="CS108" s="93"/>
      <c r="CT108" s="93"/>
      <c r="CU108" s="93"/>
      <c r="CV108" s="93"/>
      <c r="CW108" s="93"/>
      <c r="CX108" s="93"/>
      <c r="CY108" s="93"/>
      <c r="CZ108" s="93"/>
      <c r="DA108" s="93"/>
      <c r="DB108" s="93"/>
      <c r="DC108" s="93"/>
      <c r="DD108" s="93"/>
      <c r="DE108" s="93"/>
      <c r="DF108" s="93"/>
      <c r="DG108" s="93"/>
      <c r="DH108" s="93"/>
      <c r="DI108" s="93"/>
      <c r="DJ108" s="93"/>
      <c r="DK108" s="93"/>
      <c r="DL108" s="93"/>
      <c r="DM108" s="93"/>
      <c r="DN108" s="93"/>
      <c r="DO108" s="93"/>
      <c r="DP108" s="93"/>
      <c r="DQ108" s="93"/>
      <c r="DR108" s="93"/>
      <c r="DS108" s="93"/>
      <c r="DT108" s="93"/>
      <c r="DU108" s="93"/>
      <c r="DV108" s="93"/>
      <c r="DW108" s="93"/>
      <c r="DX108" s="93"/>
      <c r="DY108" s="93"/>
      <c r="DZ108" s="93"/>
      <c r="EA108" s="93"/>
      <c r="EB108" s="93"/>
      <c r="EC108" s="93"/>
      <c r="ED108" s="93"/>
      <c r="EE108" s="93"/>
      <c r="EF108" s="93"/>
      <c r="EG108" s="93"/>
      <c r="EH108" s="93"/>
      <c r="EI108" s="93"/>
      <c r="EJ108" s="93"/>
      <c r="EK108" s="93"/>
      <c r="EL108" s="93"/>
      <c r="EM108" s="93"/>
      <c r="EN108" s="93"/>
      <c r="EO108" s="93"/>
      <c r="EP108" s="93"/>
      <c r="EQ108" s="93"/>
      <c r="ER108" s="93"/>
      <c r="ES108" s="93"/>
      <c r="ET108" s="93"/>
      <c r="EU108" s="93"/>
      <c r="EV108" s="93"/>
      <c r="EW108" s="93"/>
      <c r="EX108" s="93"/>
      <c r="EY108" s="93"/>
      <c r="EZ108" s="93"/>
      <c r="FA108" s="93"/>
      <c r="FB108" s="93"/>
      <c r="FC108" s="93"/>
      <c r="FD108" s="93"/>
      <c r="FE108" s="93"/>
      <c r="FF108" s="93"/>
      <c r="FG108" s="93"/>
      <c r="FH108" s="93"/>
      <c r="FI108" s="93"/>
      <c r="FJ108" s="93"/>
      <c r="FK108" s="93"/>
      <c r="FL108" s="93"/>
      <c r="FM108" s="93"/>
      <c r="FN108" s="93"/>
      <c r="FO108" s="93"/>
      <c r="FP108" s="93"/>
      <c r="FQ108" s="93"/>
      <c r="FR108" s="93"/>
      <c r="FS108" s="93"/>
      <c r="FT108" s="93"/>
      <c r="FU108" s="93"/>
      <c r="FV108" s="93"/>
      <c r="FW108" s="93"/>
      <c r="FX108" s="93"/>
      <c r="FY108" s="93"/>
      <c r="FZ108" s="93"/>
      <c r="GA108" s="93"/>
      <c r="GB108" s="93"/>
      <c r="GC108" s="93"/>
      <c r="GD108" s="93"/>
      <c r="GE108" s="93"/>
      <c r="GF108" s="93"/>
      <c r="GG108" s="93"/>
      <c r="GH108" s="93"/>
      <c r="GI108" s="93"/>
      <c r="GJ108" s="93"/>
      <c r="GK108" s="93"/>
      <c r="GL108" s="93"/>
      <c r="GM108" s="93"/>
      <c r="GN108" s="93"/>
      <c r="GO108" s="93"/>
      <c r="GP108" s="93"/>
      <c r="GQ108" s="93"/>
      <c r="GR108" s="93"/>
      <c r="GS108" s="93"/>
      <c r="GT108" s="93"/>
      <c r="GU108" s="93"/>
      <c r="GV108" s="93"/>
      <c r="GW108" s="93"/>
      <c r="GX108" s="93"/>
      <c r="GY108" s="93"/>
      <c r="GZ108" s="93"/>
      <c r="HA108" s="93"/>
      <c r="HB108" s="93"/>
      <c r="HC108" s="93"/>
      <c r="HD108" s="93"/>
      <c r="HE108" s="93"/>
      <c r="HF108" s="93"/>
      <c r="HG108" s="93"/>
      <c r="HH108" s="93"/>
      <c r="HI108" s="93"/>
      <c r="HJ108" s="93"/>
      <c r="HK108" s="93"/>
      <c r="HL108" s="93"/>
      <c r="HM108" s="93"/>
      <c r="HN108" s="93"/>
      <c r="HO108" s="93"/>
      <c r="HP108" s="93"/>
      <c r="HQ108" s="93"/>
      <c r="HR108" s="93"/>
      <c r="HS108" s="93"/>
      <c r="HT108" s="93"/>
      <c r="HU108" s="93"/>
      <c r="HV108" s="93"/>
      <c r="HW108" s="93"/>
      <c r="HX108" s="93"/>
      <c r="HY108" s="93"/>
      <c r="HZ108" s="93"/>
      <c r="IA108" s="93"/>
      <c r="IB108" s="93"/>
      <c r="IC108" s="93"/>
      <c r="ID108" s="93"/>
      <c r="IE108" s="93"/>
      <c r="IF108" s="93"/>
      <c r="IG108" s="93"/>
      <c r="IH108" s="93"/>
      <c r="II108" s="93"/>
      <c r="IJ108" s="93"/>
      <c r="IK108" s="93"/>
      <c r="IL108" s="93"/>
      <c r="IM108" s="93"/>
      <c r="IN108" s="93"/>
      <c r="IO108" s="93"/>
      <c r="IP108" s="93"/>
      <c r="IQ108" s="93"/>
    </row>
    <row r="109" ht="17.25" spans="1:251">
      <c r="A109" s="83"/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48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  <c r="AA109" s="8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  <c r="AV109" s="93"/>
      <c r="AW109" s="93"/>
      <c r="AX109" s="93"/>
      <c r="AY109" s="93"/>
      <c r="AZ109" s="93"/>
      <c r="BA109" s="93"/>
      <c r="BB109" s="93"/>
      <c r="BC109" s="93"/>
      <c r="BD109" s="93"/>
      <c r="BE109" s="93"/>
      <c r="BF109" s="93"/>
      <c r="BG109" s="93"/>
      <c r="BH109" s="93"/>
      <c r="BI109" s="93"/>
      <c r="BJ109" s="93"/>
      <c r="BK109" s="93"/>
      <c r="BL109" s="93"/>
      <c r="BM109" s="93"/>
      <c r="BN109" s="93"/>
      <c r="BO109" s="93"/>
      <c r="BP109" s="93"/>
      <c r="BQ109" s="93"/>
      <c r="BR109" s="93"/>
      <c r="BS109" s="93"/>
      <c r="BT109" s="93"/>
      <c r="BU109" s="93"/>
      <c r="BV109" s="93"/>
      <c r="BW109" s="93"/>
      <c r="BX109" s="93"/>
      <c r="BY109" s="93"/>
      <c r="BZ109" s="93"/>
      <c r="CA109" s="93"/>
      <c r="CB109" s="93"/>
      <c r="CC109" s="93"/>
      <c r="CD109" s="93"/>
      <c r="CE109" s="93"/>
      <c r="CF109" s="93"/>
      <c r="CG109" s="93"/>
      <c r="CH109" s="93"/>
      <c r="CI109" s="93"/>
      <c r="CJ109" s="93"/>
      <c r="CK109" s="93"/>
      <c r="CL109" s="93"/>
      <c r="CM109" s="93"/>
      <c r="CN109" s="93"/>
      <c r="CO109" s="93"/>
      <c r="CP109" s="93"/>
      <c r="CQ109" s="93"/>
      <c r="CR109" s="93"/>
      <c r="CS109" s="93"/>
      <c r="CT109" s="93"/>
      <c r="CU109" s="93"/>
      <c r="CV109" s="93"/>
      <c r="CW109" s="93"/>
      <c r="CX109" s="93"/>
      <c r="CY109" s="93"/>
      <c r="CZ109" s="93"/>
      <c r="DA109" s="93"/>
      <c r="DB109" s="93"/>
      <c r="DC109" s="93"/>
      <c r="DD109" s="93"/>
      <c r="DE109" s="93"/>
      <c r="DF109" s="93"/>
      <c r="DG109" s="93"/>
      <c r="DH109" s="93"/>
      <c r="DI109" s="93"/>
      <c r="DJ109" s="93"/>
      <c r="DK109" s="93"/>
      <c r="DL109" s="93"/>
      <c r="DM109" s="93"/>
      <c r="DN109" s="93"/>
      <c r="DO109" s="93"/>
      <c r="DP109" s="93"/>
      <c r="DQ109" s="93"/>
      <c r="DR109" s="93"/>
      <c r="DS109" s="93"/>
      <c r="DT109" s="93"/>
      <c r="DU109" s="93"/>
      <c r="DV109" s="93"/>
      <c r="DW109" s="93"/>
      <c r="DX109" s="93"/>
      <c r="DY109" s="93"/>
      <c r="DZ109" s="93"/>
      <c r="EA109" s="93"/>
      <c r="EB109" s="93"/>
      <c r="EC109" s="93"/>
      <c r="ED109" s="93"/>
      <c r="EE109" s="93"/>
      <c r="EF109" s="93"/>
      <c r="EG109" s="93"/>
      <c r="EH109" s="93"/>
      <c r="EI109" s="93"/>
      <c r="EJ109" s="93"/>
      <c r="EK109" s="93"/>
      <c r="EL109" s="93"/>
      <c r="EM109" s="93"/>
      <c r="EN109" s="93"/>
      <c r="EO109" s="93"/>
      <c r="EP109" s="93"/>
      <c r="EQ109" s="93"/>
      <c r="ER109" s="93"/>
      <c r="ES109" s="93"/>
      <c r="ET109" s="93"/>
      <c r="EU109" s="93"/>
      <c r="EV109" s="93"/>
      <c r="EW109" s="93"/>
      <c r="EX109" s="93"/>
      <c r="EY109" s="93"/>
      <c r="EZ109" s="93"/>
      <c r="FA109" s="93"/>
      <c r="FB109" s="93"/>
      <c r="FC109" s="93"/>
      <c r="FD109" s="93"/>
      <c r="FE109" s="93"/>
      <c r="FF109" s="93"/>
      <c r="FG109" s="93"/>
      <c r="FH109" s="93"/>
      <c r="FI109" s="93"/>
      <c r="FJ109" s="93"/>
      <c r="FK109" s="93"/>
      <c r="FL109" s="93"/>
      <c r="FM109" s="93"/>
      <c r="FN109" s="93"/>
      <c r="FO109" s="93"/>
      <c r="FP109" s="93"/>
      <c r="FQ109" s="93"/>
      <c r="FR109" s="93"/>
      <c r="FS109" s="93"/>
      <c r="FT109" s="93"/>
      <c r="FU109" s="93"/>
      <c r="FV109" s="93"/>
      <c r="FW109" s="93"/>
      <c r="FX109" s="93"/>
      <c r="FY109" s="93"/>
      <c r="FZ109" s="93"/>
      <c r="GA109" s="93"/>
      <c r="GB109" s="93"/>
      <c r="GC109" s="93"/>
      <c r="GD109" s="93"/>
      <c r="GE109" s="93"/>
      <c r="GF109" s="93"/>
      <c r="GG109" s="93"/>
      <c r="GH109" s="93"/>
      <c r="GI109" s="93"/>
      <c r="GJ109" s="93"/>
      <c r="GK109" s="93"/>
      <c r="GL109" s="93"/>
      <c r="GM109" s="93"/>
      <c r="GN109" s="93"/>
      <c r="GO109" s="93"/>
      <c r="GP109" s="93"/>
      <c r="GQ109" s="93"/>
      <c r="GR109" s="93"/>
      <c r="GS109" s="93"/>
      <c r="GT109" s="93"/>
      <c r="GU109" s="93"/>
      <c r="GV109" s="93"/>
      <c r="GW109" s="93"/>
      <c r="GX109" s="93"/>
      <c r="GY109" s="93"/>
      <c r="GZ109" s="93"/>
      <c r="HA109" s="93"/>
      <c r="HB109" s="93"/>
      <c r="HC109" s="93"/>
      <c r="HD109" s="93"/>
      <c r="HE109" s="93"/>
      <c r="HF109" s="93"/>
      <c r="HG109" s="93"/>
      <c r="HH109" s="93"/>
      <c r="HI109" s="93"/>
      <c r="HJ109" s="93"/>
      <c r="HK109" s="93"/>
      <c r="HL109" s="93"/>
      <c r="HM109" s="93"/>
      <c r="HN109" s="93"/>
      <c r="HO109" s="93"/>
      <c r="HP109" s="93"/>
      <c r="HQ109" s="93"/>
      <c r="HR109" s="93"/>
      <c r="HS109" s="93"/>
      <c r="HT109" s="93"/>
      <c r="HU109" s="93"/>
      <c r="HV109" s="93"/>
      <c r="HW109" s="93"/>
      <c r="HX109" s="93"/>
      <c r="HY109" s="93"/>
      <c r="HZ109" s="93"/>
      <c r="IA109" s="93"/>
      <c r="IB109" s="93"/>
      <c r="IC109" s="93"/>
      <c r="ID109" s="93"/>
      <c r="IE109" s="93"/>
      <c r="IF109" s="93"/>
      <c r="IG109" s="93"/>
      <c r="IH109" s="93"/>
      <c r="II109" s="93"/>
      <c r="IJ109" s="93"/>
      <c r="IK109" s="93"/>
      <c r="IL109" s="93"/>
      <c r="IM109" s="93"/>
      <c r="IN109" s="93"/>
      <c r="IO109" s="93"/>
      <c r="IP109" s="93"/>
      <c r="IQ109" s="93"/>
    </row>
    <row r="110" ht="17.25" spans="1:251">
      <c r="A110" s="83"/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48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  <c r="AA110" s="8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93"/>
      <c r="AW110" s="93"/>
      <c r="AX110" s="93"/>
      <c r="AY110" s="93"/>
      <c r="AZ110" s="93"/>
      <c r="BA110" s="93"/>
      <c r="BB110" s="93"/>
      <c r="BC110" s="93"/>
      <c r="BD110" s="93"/>
      <c r="BE110" s="93"/>
      <c r="BF110" s="93"/>
      <c r="BG110" s="93"/>
      <c r="BH110" s="93"/>
      <c r="BI110" s="93"/>
      <c r="BJ110" s="93"/>
      <c r="BK110" s="93"/>
      <c r="BL110" s="93"/>
      <c r="BM110" s="93"/>
      <c r="BN110" s="93"/>
      <c r="BO110" s="93"/>
      <c r="BP110" s="93"/>
      <c r="BQ110" s="93"/>
      <c r="BR110" s="93"/>
      <c r="BS110" s="93"/>
      <c r="BT110" s="93"/>
      <c r="BU110" s="93"/>
      <c r="BV110" s="93"/>
      <c r="BW110" s="93"/>
      <c r="BX110" s="93"/>
      <c r="BY110" s="93"/>
      <c r="BZ110" s="93"/>
      <c r="CA110" s="93"/>
      <c r="CB110" s="93"/>
      <c r="CC110" s="93"/>
      <c r="CD110" s="93"/>
      <c r="CE110" s="93"/>
      <c r="CF110" s="93"/>
      <c r="CG110" s="93"/>
      <c r="CH110" s="93"/>
      <c r="CI110" s="93"/>
      <c r="CJ110" s="93"/>
      <c r="CK110" s="93"/>
      <c r="CL110" s="93"/>
      <c r="CM110" s="93"/>
      <c r="CN110" s="93"/>
      <c r="CO110" s="93"/>
      <c r="CP110" s="93"/>
      <c r="CQ110" s="93"/>
      <c r="CR110" s="93"/>
      <c r="CS110" s="93"/>
      <c r="CT110" s="93"/>
      <c r="CU110" s="93"/>
      <c r="CV110" s="93"/>
      <c r="CW110" s="93"/>
      <c r="CX110" s="93"/>
      <c r="CY110" s="93"/>
      <c r="CZ110" s="93"/>
      <c r="DA110" s="93"/>
      <c r="DB110" s="93"/>
      <c r="DC110" s="93"/>
      <c r="DD110" s="93"/>
      <c r="DE110" s="93"/>
      <c r="DF110" s="93"/>
      <c r="DG110" s="93"/>
      <c r="DH110" s="93"/>
      <c r="DI110" s="93"/>
      <c r="DJ110" s="93"/>
      <c r="DK110" s="93"/>
      <c r="DL110" s="93"/>
      <c r="DM110" s="93"/>
      <c r="DN110" s="93"/>
      <c r="DO110" s="93"/>
      <c r="DP110" s="93"/>
      <c r="DQ110" s="93"/>
      <c r="DR110" s="93"/>
      <c r="DS110" s="93"/>
      <c r="DT110" s="93"/>
      <c r="DU110" s="93"/>
      <c r="DV110" s="93"/>
      <c r="DW110" s="93"/>
      <c r="DX110" s="93"/>
      <c r="DY110" s="93"/>
      <c r="DZ110" s="93"/>
      <c r="EA110" s="93"/>
      <c r="EB110" s="93"/>
      <c r="EC110" s="93"/>
      <c r="ED110" s="93"/>
      <c r="EE110" s="93"/>
      <c r="EF110" s="93"/>
      <c r="EG110" s="93"/>
      <c r="EH110" s="93"/>
      <c r="EI110" s="93"/>
      <c r="EJ110" s="93"/>
      <c r="EK110" s="93"/>
      <c r="EL110" s="93"/>
      <c r="EM110" s="93"/>
      <c r="EN110" s="93"/>
      <c r="EO110" s="93"/>
      <c r="EP110" s="93"/>
      <c r="EQ110" s="93"/>
      <c r="ER110" s="93"/>
      <c r="ES110" s="93"/>
      <c r="ET110" s="93"/>
      <c r="EU110" s="93"/>
      <c r="EV110" s="93"/>
      <c r="EW110" s="93"/>
      <c r="EX110" s="93"/>
      <c r="EY110" s="93"/>
      <c r="EZ110" s="93"/>
      <c r="FA110" s="93"/>
      <c r="FB110" s="93"/>
      <c r="FC110" s="93"/>
      <c r="FD110" s="93"/>
      <c r="FE110" s="93"/>
      <c r="FF110" s="93"/>
      <c r="FG110" s="93"/>
      <c r="FH110" s="93"/>
      <c r="FI110" s="93"/>
      <c r="FJ110" s="93"/>
      <c r="FK110" s="93"/>
      <c r="FL110" s="93"/>
      <c r="FM110" s="93"/>
      <c r="FN110" s="93"/>
      <c r="FO110" s="93"/>
      <c r="FP110" s="93"/>
      <c r="FQ110" s="93"/>
      <c r="FR110" s="93"/>
      <c r="FS110" s="93"/>
      <c r="FT110" s="93"/>
      <c r="FU110" s="93"/>
      <c r="FV110" s="93"/>
      <c r="FW110" s="93"/>
      <c r="FX110" s="93"/>
      <c r="FY110" s="93"/>
      <c r="FZ110" s="93"/>
      <c r="GA110" s="93"/>
      <c r="GB110" s="93"/>
      <c r="GC110" s="93"/>
      <c r="GD110" s="93"/>
      <c r="GE110" s="93"/>
      <c r="GF110" s="93"/>
      <c r="GG110" s="93"/>
      <c r="GH110" s="93"/>
      <c r="GI110" s="93"/>
      <c r="GJ110" s="93"/>
      <c r="GK110" s="93"/>
      <c r="GL110" s="93"/>
      <c r="GM110" s="93"/>
      <c r="GN110" s="93"/>
      <c r="GO110" s="93"/>
      <c r="GP110" s="93"/>
      <c r="GQ110" s="93"/>
      <c r="GR110" s="93"/>
      <c r="GS110" s="93"/>
      <c r="GT110" s="93"/>
      <c r="GU110" s="93"/>
      <c r="GV110" s="93"/>
      <c r="GW110" s="93"/>
      <c r="GX110" s="93"/>
      <c r="GY110" s="93"/>
      <c r="GZ110" s="93"/>
      <c r="HA110" s="93"/>
      <c r="HB110" s="93"/>
      <c r="HC110" s="93"/>
      <c r="HD110" s="93"/>
      <c r="HE110" s="93"/>
      <c r="HF110" s="93"/>
      <c r="HG110" s="93"/>
      <c r="HH110" s="93"/>
      <c r="HI110" s="93"/>
      <c r="HJ110" s="93"/>
      <c r="HK110" s="93"/>
      <c r="HL110" s="93"/>
      <c r="HM110" s="93"/>
      <c r="HN110" s="93"/>
      <c r="HO110" s="93"/>
      <c r="HP110" s="93"/>
      <c r="HQ110" s="93"/>
      <c r="HR110" s="93"/>
      <c r="HS110" s="93"/>
      <c r="HT110" s="93"/>
      <c r="HU110" s="93"/>
      <c r="HV110" s="93"/>
      <c r="HW110" s="93"/>
      <c r="HX110" s="93"/>
      <c r="HY110" s="93"/>
      <c r="HZ110" s="93"/>
      <c r="IA110" s="93"/>
      <c r="IB110" s="93"/>
      <c r="IC110" s="93"/>
      <c r="ID110" s="93"/>
      <c r="IE110" s="93"/>
      <c r="IF110" s="93"/>
      <c r="IG110" s="93"/>
      <c r="IH110" s="93"/>
      <c r="II110" s="93"/>
      <c r="IJ110" s="93"/>
      <c r="IK110" s="93"/>
      <c r="IL110" s="93"/>
      <c r="IM110" s="93"/>
      <c r="IN110" s="93"/>
      <c r="IO110" s="93"/>
      <c r="IP110" s="93"/>
      <c r="IQ110" s="93"/>
    </row>
    <row r="111" ht="17.25" spans="1:251">
      <c r="A111" s="83"/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48"/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  <c r="AA111" s="8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  <c r="AV111" s="93"/>
      <c r="AW111" s="93"/>
      <c r="AX111" s="93"/>
      <c r="AY111" s="93"/>
      <c r="AZ111" s="93"/>
      <c r="BA111" s="93"/>
      <c r="BB111" s="93"/>
      <c r="BC111" s="93"/>
      <c r="BD111" s="93"/>
      <c r="BE111" s="93"/>
      <c r="BF111" s="93"/>
      <c r="BG111" s="93"/>
      <c r="BH111" s="93"/>
      <c r="BI111" s="93"/>
      <c r="BJ111" s="93"/>
      <c r="BK111" s="93"/>
      <c r="BL111" s="93"/>
      <c r="BM111" s="93"/>
      <c r="BN111" s="93"/>
      <c r="BO111" s="93"/>
      <c r="BP111" s="93"/>
      <c r="BQ111" s="93"/>
      <c r="BR111" s="93"/>
      <c r="BS111" s="93"/>
      <c r="BT111" s="93"/>
      <c r="BU111" s="93"/>
      <c r="BV111" s="93"/>
      <c r="BW111" s="93"/>
      <c r="BX111" s="93"/>
      <c r="BY111" s="93"/>
      <c r="BZ111" s="93"/>
      <c r="CA111" s="93"/>
      <c r="CB111" s="93"/>
      <c r="CC111" s="93"/>
      <c r="CD111" s="93"/>
      <c r="CE111" s="93"/>
      <c r="CF111" s="93"/>
      <c r="CG111" s="93"/>
      <c r="CH111" s="93"/>
      <c r="CI111" s="93"/>
      <c r="CJ111" s="93"/>
      <c r="CK111" s="93"/>
      <c r="CL111" s="93"/>
      <c r="CM111" s="93"/>
      <c r="CN111" s="93"/>
      <c r="CO111" s="93"/>
      <c r="CP111" s="93"/>
      <c r="CQ111" s="93"/>
      <c r="CR111" s="93"/>
      <c r="CS111" s="93"/>
      <c r="CT111" s="93"/>
      <c r="CU111" s="93"/>
      <c r="CV111" s="93"/>
      <c r="CW111" s="93"/>
      <c r="CX111" s="93"/>
      <c r="CY111" s="93"/>
      <c r="CZ111" s="93"/>
      <c r="DA111" s="93"/>
      <c r="DB111" s="93"/>
      <c r="DC111" s="93"/>
      <c r="DD111" s="93"/>
      <c r="DE111" s="93"/>
      <c r="DF111" s="93"/>
      <c r="DG111" s="93"/>
      <c r="DH111" s="93"/>
      <c r="DI111" s="93"/>
      <c r="DJ111" s="93"/>
      <c r="DK111" s="93"/>
      <c r="DL111" s="93"/>
      <c r="DM111" s="93"/>
      <c r="DN111" s="93"/>
      <c r="DO111" s="93"/>
      <c r="DP111" s="93"/>
      <c r="DQ111" s="93"/>
      <c r="DR111" s="93"/>
      <c r="DS111" s="93"/>
      <c r="DT111" s="93"/>
      <c r="DU111" s="93"/>
      <c r="DV111" s="93"/>
      <c r="DW111" s="93"/>
      <c r="DX111" s="93"/>
      <c r="DY111" s="93"/>
      <c r="DZ111" s="93"/>
      <c r="EA111" s="93"/>
      <c r="EB111" s="93"/>
      <c r="EC111" s="93"/>
      <c r="ED111" s="93"/>
      <c r="EE111" s="93"/>
      <c r="EF111" s="93"/>
      <c r="EG111" s="93"/>
      <c r="EH111" s="93"/>
      <c r="EI111" s="93"/>
      <c r="EJ111" s="93"/>
      <c r="EK111" s="93"/>
      <c r="EL111" s="93"/>
      <c r="EM111" s="93"/>
      <c r="EN111" s="93"/>
      <c r="EO111" s="93"/>
      <c r="EP111" s="93"/>
      <c r="EQ111" s="93"/>
      <c r="ER111" s="93"/>
      <c r="ES111" s="93"/>
      <c r="ET111" s="93"/>
      <c r="EU111" s="93"/>
      <c r="EV111" s="93"/>
      <c r="EW111" s="93"/>
      <c r="EX111" s="93"/>
      <c r="EY111" s="93"/>
      <c r="EZ111" s="93"/>
      <c r="FA111" s="93"/>
      <c r="FB111" s="93"/>
      <c r="FC111" s="93"/>
      <c r="FD111" s="93"/>
      <c r="FE111" s="93"/>
      <c r="FF111" s="93"/>
      <c r="FG111" s="93"/>
      <c r="FH111" s="93"/>
      <c r="FI111" s="93"/>
      <c r="FJ111" s="93"/>
      <c r="FK111" s="93"/>
      <c r="FL111" s="93"/>
      <c r="FM111" s="93"/>
      <c r="FN111" s="93"/>
      <c r="FO111" s="93"/>
      <c r="FP111" s="93"/>
      <c r="FQ111" s="93"/>
      <c r="FR111" s="93"/>
      <c r="FS111" s="93"/>
      <c r="FT111" s="93"/>
      <c r="FU111" s="93"/>
      <c r="FV111" s="93"/>
      <c r="FW111" s="93"/>
      <c r="FX111" s="93"/>
      <c r="FY111" s="93"/>
      <c r="FZ111" s="93"/>
      <c r="GA111" s="93"/>
      <c r="GB111" s="93"/>
      <c r="GC111" s="93"/>
      <c r="GD111" s="93"/>
      <c r="GE111" s="93"/>
      <c r="GF111" s="93"/>
      <c r="GG111" s="93"/>
      <c r="GH111" s="93"/>
      <c r="GI111" s="93"/>
      <c r="GJ111" s="93"/>
      <c r="GK111" s="93"/>
      <c r="GL111" s="93"/>
      <c r="GM111" s="93"/>
      <c r="GN111" s="93"/>
      <c r="GO111" s="93"/>
      <c r="GP111" s="93"/>
      <c r="GQ111" s="93"/>
      <c r="GR111" s="93"/>
      <c r="GS111" s="93"/>
      <c r="GT111" s="93"/>
      <c r="GU111" s="93"/>
      <c r="GV111" s="93"/>
      <c r="GW111" s="93"/>
      <c r="GX111" s="93"/>
      <c r="GY111" s="93"/>
      <c r="GZ111" s="93"/>
      <c r="HA111" s="93"/>
      <c r="HB111" s="93"/>
      <c r="HC111" s="93"/>
      <c r="HD111" s="93"/>
      <c r="HE111" s="93"/>
      <c r="HF111" s="93"/>
      <c r="HG111" s="93"/>
      <c r="HH111" s="93"/>
      <c r="HI111" s="93"/>
      <c r="HJ111" s="93"/>
      <c r="HK111" s="93"/>
      <c r="HL111" s="93"/>
      <c r="HM111" s="93"/>
      <c r="HN111" s="93"/>
      <c r="HO111" s="93"/>
      <c r="HP111" s="93"/>
      <c r="HQ111" s="93"/>
      <c r="HR111" s="93"/>
      <c r="HS111" s="93"/>
      <c r="HT111" s="93"/>
      <c r="HU111" s="93"/>
      <c r="HV111" s="93"/>
      <c r="HW111" s="93"/>
      <c r="HX111" s="93"/>
      <c r="HY111" s="93"/>
      <c r="HZ111" s="93"/>
      <c r="IA111" s="93"/>
      <c r="IB111" s="93"/>
      <c r="IC111" s="93"/>
      <c r="ID111" s="93"/>
      <c r="IE111" s="93"/>
      <c r="IF111" s="93"/>
      <c r="IG111" s="93"/>
      <c r="IH111" s="93"/>
      <c r="II111" s="93"/>
      <c r="IJ111" s="93"/>
      <c r="IK111" s="93"/>
      <c r="IL111" s="93"/>
      <c r="IM111" s="93"/>
      <c r="IN111" s="93"/>
      <c r="IO111" s="93"/>
      <c r="IP111" s="93"/>
      <c r="IQ111" s="93"/>
    </row>
    <row r="112" ht="17.25" spans="1:251">
      <c r="A112" s="83"/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48"/>
      <c r="O112" s="83"/>
      <c r="P112" s="83"/>
      <c r="Q112" s="83"/>
      <c r="R112" s="83"/>
      <c r="S112" s="83"/>
      <c r="T112" s="83"/>
      <c r="U112" s="83"/>
      <c r="V112" s="83"/>
      <c r="W112" s="83"/>
      <c r="X112" s="83"/>
      <c r="Y112" s="83"/>
      <c r="Z112" s="83"/>
      <c r="AA112" s="8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  <c r="AV112" s="93"/>
      <c r="AW112" s="93"/>
      <c r="AX112" s="93"/>
      <c r="AY112" s="93"/>
      <c r="AZ112" s="93"/>
      <c r="BA112" s="93"/>
      <c r="BB112" s="93"/>
      <c r="BC112" s="93"/>
      <c r="BD112" s="93"/>
      <c r="BE112" s="93"/>
      <c r="BF112" s="93"/>
      <c r="BG112" s="93"/>
      <c r="BH112" s="93"/>
      <c r="BI112" s="93"/>
      <c r="BJ112" s="93"/>
      <c r="BK112" s="93"/>
      <c r="BL112" s="93"/>
      <c r="BM112" s="93"/>
      <c r="BN112" s="93"/>
      <c r="BO112" s="93"/>
      <c r="BP112" s="93"/>
      <c r="BQ112" s="93"/>
      <c r="BR112" s="93"/>
      <c r="BS112" s="93"/>
      <c r="BT112" s="93"/>
      <c r="BU112" s="93"/>
      <c r="BV112" s="93"/>
      <c r="BW112" s="93"/>
      <c r="BX112" s="93"/>
      <c r="BY112" s="93"/>
      <c r="BZ112" s="93"/>
      <c r="CA112" s="93"/>
      <c r="CB112" s="93"/>
      <c r="CC112" s="93"/>
      <c r="CD112" s="93"/>
      <c r="CE112" s="93"/>
      <c r="CF112" s="93"/>
      <c r="CG112" s="93"/>
      <c r="CH112" s="93"/>
      <c r="CI112" s="93"/>
      <c r="CJ112" s="93"/>
      <c r="CK112" s="93"/>
      <c r="CL112" s="93"/>
      <c r="CM112" s="93"/>
      <c r="CN112" s="93"/>
      <c r="CO112" s="93"/>
      <c r="CP112" s="93"/>
      <c r="CQ112" s="93"/>
      <c r="CR112" s="93"/>
      <c r="CS112" s="93"/>
      <c r="CT112" s="93"/>
      <c r="CU112" s="93"/>
      <c r="CV112" s="93"/>
      <c r="CW112" s="93"/>
      <c r="CX112" s="93"/>
      <c r="CY112" s="93"/>
      <c r="CZ112" s="93"/>
      <c r="DA112" s="93"/>
      <c r="DB112" s="93"/>
      <c r="DC112" s="93"/>
      <c r="DD112" s="93"/>
      <c r="DE112" s="93"/>
      <c r="DF112" s="93"/>
      <c r="DG112" s="93"/>
      <c r="DH112" s="93"/>
      <c r="DI112" s="93"/>
      <c r="DJ112" s="93"/>
      <c r="DK112" s="93"/>
      <c r="DL112" s="93"/>
      <c r="DM112" s="93"/>
      <c r="DN112" s="93"/>
      <c r="DO112" s="93"/>
      <c r="DP112" s="93"/>
      <c r="DQ112" s="93"/>
      <c r="DR112" s="93"/>
      <c r="DS112" s="93"/>
      <c r="DT112" s="93"/>
      <c r="DU112" s="93"/>
      <c r="DV112" s="93"/>
      <c r="DW112" s="93"/>
      <c r="DX112" s="93"/>
      <c r="DY112" s="93"/>
      <c r="DZ112" s="93"/>
      <c r="EA112" s="93"/>
      <c r="EB112" s="93"/>
      <c r="EC112" s="93"/>
      <c r="ED112" s="93"/>
      <c r="EE112" s="93"/>
      <c r="EF112" s="93"/>
      <c r="EG112" s="93"/>
      <c r="EH112" s="93"/>
      <c r="EI112" s="93"/>
      <c r="EJ112" s="93"/>
      <c r="EK112" s="93"/>
      <c r="EL112" s="93"/>
      <c r="EM112" s="93"/>
      <c r="EN112" s="93"/>
      <c r="EO112" s="93"/>
      <c r="EP112" s="93"/>
      <c r="EQ112" s="93"/>
      <c r="ER112" s="93"/>
      <c r="ES112" s="93"/>
      <c r="ET112" s="93"/>
      <c r="EU112" s="93"/>
      <c r="EV112" s="93"/>
      <c r="EW112" s="93"/>
      <c r="EX112" s="93"/>
      <c r="EY112" s="93"/>
      <c r="EZ112" s="93"/>
      <c r="FA112" s="93"/>
      <c r="FB112" s="93"/>
      <c r="FC112" s="93"/>
      <c r="FD112" s="93"/>
      <c r="FE112" s="93"/>
      <c r="FF112" s="93"/>
      <c r="FG112" s="93"/>
      <c r="FH112" s="93"/>
      <c r="FI112" s="93"/>
      <c r="FJ112" s="93"/>
      <c r="FK112" s="93"/>
      <c r="FL112" s="93"/>
      <c r="FM112" s="93"/>
      <c r="FN112" s="93"/>
      <c r="FO112" s="93"/>
      <c r="FP112" s="93"/>
      <c r="FQ112" s="93"/>
      <c r="FR112" s="93"/>
      <c r="FS112" s="93"/>
      <c r="FT112" s="93"/>
      <c r="FU112" s="93"/>
      <c r="FV112" s="93"/>
      <c r="FW112" s="93"/>
      <c r="FX112" s="93"/>
      <c r="FY112" s="93"/>
      <c r="FZ112" s="93"/>
      <c r="GA112" s="93"/>
      <c r="GB112" s="93"/>
      <c r="GC112" s="93"/>
      <c r="GD112" s="93"/>
      <c r="GE112" s="93"/>
      <c r="GF112" s="93"/>
      <c r="GG112" s="93"/>
      <c r="GH112" s="93"/>
      <c r="GI112" s="93"/>
      <c r="GJ112" s="93"/>
      <c r="GK112" s="93"/>
      <c r="GL112" s="93"/>
      <c r="GM112" s="93"/>
      <c r="GN112" s="93"/>
      <c r="GO112" s="93"/>
      <c r="GP112" s="93"/>
      <c r="GQ112" s="93"/>
      <c r="GR112" s="93"/>
      <c r="GS112" s="93"/>
      <c r="GT112" s="93"/>
      <c r="GU112" s="93"/>
      <c r="GV112" s="93"/>
      <c r="GW112" s="93"/>
      <c r="GX112" s="93"/>
      <c r="GY112" s="93"/>
      <c r="GZ112" s="93"/>
      <c r="HA112" s="93"/>
      <c r="HB112" s="93"/>
      <c r="HC112" s="93"/>
      <c r="HD112" s="93"/>
      <c r="HE112" s="93"/>
      <c r="HF112" s="93"/>
      <c r="HG112" s="93"/>
      <c r="HH112" s="93"/>
      <c r="HI112" s="93"/>
      <c r="HJ112" s="93"/>
      <c r="HK112" s="93"/>
      <c r="HL112" s="93"/>
      <c r="HM112" s="93"/>
      <c r="HN112" s="93"/>
      <c r="HO112" s="93"/>
      <c r="HP112" s="93"/>
      <c r="HQ112" s="93"/>
      <c r="HR112" s="93"/>
      <c r="HS112" s="93"/>
      <c r="HT112" s="93"/>
      <c r="HU112" s="93"/>
      <c r="HV112" s="93"/>
      <c r="HW112" s="93"/>
      <c r="HX112" s="93"/>
      <c r="HY112" s="93"/>
      <c r="HZ112" s="93"/>
      <c r="IA112" s="93"/>
      <c r="IB112" s="93"/>
      <c r="IC112" s="93"/>
      <c r="ID112" s="93"/>
      <c r="IE112" s="93"/>
      <c r="IF112" s="93"/>
      <c r="IG112" s="93"/>
      <c r="IH112" s="93"/>
      <c r="II112" s="93"/>
      <c r="IJ112" s="93"/>
      <c r="IK112" s="93"/>
      <c r="IL112" s="93"/>
      <c r="IM112" s="93"/>
      <c r="IN112" s="93"/>
      <c r="IO112" s="93"/>
      <c r="IP112" s="93"/>
      <c r="IQ112" s="93"/>
    </row>
    <row r="113" ht="17.25" spans="1:251">
      <c r="A113" s="83"/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48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8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  <c r="AV113" s="93"/>
      <c r="AW113" s="93"/>
      <c r="AX113" s="93"/>
      <c r="AY113" s="93"/>
      <c r="AZ113" s="93"/>
      <c r="BA113" s="93"/>
      <c r="BB113" s="93"/>
      <c r="BC113" s="93"/>
      <c r="BD113" s="93"/>
      <c r="BE113" s="93"/>
      <c r="BF113" s="93"/>
      <c r="BG113" s="93"/>
      <c r="BH113" s="93"/>
      <c r="BI113" s="93"/>
      <c r="BJ113" s="93"/>
      <c r="BK113" s="93"/>
      <c r="BL113" s="93"/>
      <c r="BM113" s="93"/>
      <c r="BN113" s="93"/>
      <c r="BO113" s="93"/>
      <c r="BP113" s="93"/>
      <c r="BQ113" s="93"/>
      <c r="BR113" s="93"/>
      <c r="BS113" s="93"/>
      <c r="BT113" s="93"/>
      <c r="BU113" s="93"/>
      <c r="BV113" s="93"/>
      <c r="BW113" s="93"/>
      <c r="BX113" s="93"/>
      <c r="BY113" s="93"/>
      <c r="BZ113" s="93"/>
      <c r="CA113" s="93"/>
      <c r="CB113" s="93"/>
      <c r="CC113" s="93"/>
      <c r="CD113" s="93"/>
      <c r="CE113" s="93"/>
      <c r="CF113" s="93"/>
      <c r="CG113" s="93"/>
      <c r="CH113" s="93"/>
      <c r="CI113" s="93"/>
      <c r="CJ113" s="93"/>
      <c r="CK113" s="93"/>
      <c r="CL113" s="93"/>
      <c r="CM113" s="93"/>
      <c r="CN113" s="93"/>
      <c r="CO113" s="93"/>
      <c r="CP113" s="93"/>
      <c r="CQ113" s="93"/>
      <c r="CR113" s="93"/>
      <c r="CS113" s="93"/>
      <c r="CT113" s="93"/>
      <c r="CU113" s="93"/>
      <c r="CV113" s="93"/>
      <c r="CW113" s="93"/>
      <c r="CX113" s="93"/>
      <c r="CY113" s="93"/>
      <c r="CZ113" s="93"/>
      <c r="DA113" s="93"/>
      <c r="DB113" s="93"/>
      <c r="DC113" s="93"/>
      <c r="DD113" s="93"/>
      <c r="DE113" s="93"/>
      <c r="DF113" s="93"/>
      <c r="DG113" s="93"/>
      <c r="DH113" s="93"/>
      <c r="DI113" s="93"/>
      <c r="DJ113" s="93"/>
      <c r="DK113" s="93"/>
      <c r="DL113" s="93"/>
      <c r="DM113" s="93"/>
      <c r="DN113" s="93"/>
      <c r="DO113" s="93"/>
      <c r="DP113" s="93"/>
      <c r="DQ113" s="93"/>
      <c r="DR113" s="93"/>
      <c r="DS113" s="93"/>
      <c r="DT113" s="93"/>
      <c r="DU113" s="93"/>
      <c r="DV113" s="93"/>
      <c r="DW113" s="93"/>
      <c r="DX113" s="93"/>
      <c r="DY113" s="93"/>
      <c r="DZ113" s="93"/>
      <c r="EA113" s="93"/>
      <c r="EB113" s="93"/>
      <c r="EC113" s="93"/>
      <c r="ED113" s="93"/>
      <c r="EE113" s="93"/>
      <c r="EF113" s="93"/>
      <c r="EG113" s="93"/>
      <c r="EH113" s="93"/>
      <c r="EI113" s="93"/>
      <c r="EJ113" s="93"/>
      <c r="EK113" s="93"/>
      <c r="EL113" s="93"/>
      <c r="EM113" s="93"/>
      <c r="EN113" s="93"/>
      <c r="EO113" s="93"/>
      <c r="EP113" s="93"/>
      <c r="EQ113" s="93"/>
      <c r="ER113" s="93"/>
      <c r="ES113" s="93"/>
      <c r="ET113" s="93"/>
      <c r="EU113" s="93"/>
      <c r="EV113" s="93"/>
      <c r="EW113" s="93"/>
      <c r="EX113" s="93"/>
      <c r="EY113" s="93"/>
      <c r="EZ113" s="93"/>
      <c r="FA113" s="93"/>
      <c r="FB113" s="93"/>
      <c r="FC113" s="93"/>
      <c r="FD113" s="93"/>
      <c r="FE113" s="93"/>
      <c r="FF113" s="93"/>
      <c r="FG113" s="93"/>
      <c r="FH113" s="93"/>
      <c r="FI113" s="93"/>
      <c r="FJ113" s="93"/>
      <c r="FK113" s="93"/>
      <c r="FL113" s="93"/>
      <c r="FM113" s="93"/>
      <c r="FN113" s="93"/>
      <c r="FO113" s="93"/>
      <c r="FP113" s="93"/>
      <c r="FQ113" s="93"/>
      <c r="FR113" s="93"/>
      <c r="FS113" s="93"/>
      <c r="FT113" s="93"/>
      <c r="FU113" s="93"/>
      <c r="FV113" s="93"/>
      <c r="FW113" s="93"/>
      <c r="FX113" s="93"/>
      <c r="FY113" s="93"/>
      <c r="FZ113" s="93"/>
      <c r="GA113" s="93"/>
      <c r="GB113" s="93"/>
      <c r="GC113" s="93"/>
      <c r="GD113" s="93"/>
      <c r="GE113" s="93"/>
      <c r="GF113" s="93"/>
      <c r="GG113" s="93"/>
      <c r="GH113" s="93"/>
      <c r="GI113" s="93"/>
      <c r="GJ113" s="93"/>
      <c r="GK113" s="93"/>
      <c r="GL113" s="93"/>
      <c r="GM113" s="93"/>
      <c r="GN113" s="93"/>
      <c r="GO113" s="93"/>
      <c r="GP113" s="93"/>
      <c r="GQ113" s="93"/>
      <c r="GR113" s="93"/>
      <c r="GS113" s="93"/>
      <c r="GT113" s="93"/>
      <c r="GU113" s="93"/>
      <c r="GV113" s="93"/>
      <c r="GW113" s="93"/>
      <c r="GX113" s="93"/>
      <c r="GY113" s="93"/>
      <c r="GZ113" s="93"/>
      <c r="HA113" s="93"/>
      <c r="HB113" s="93"/>
      <c r="HC113" s="93"/>
      <c r="HD113" s="93"/>
      <c r="HE113" s="93"/>
      <c r="HF113" s="93"/>
      <c r="HG113" s="93"/>
      <c r="HH113" s="93"/>
      <c r="HI113" s="93"/>
      <c r="HJ113" s="93"/>
      <c r="HK113" s="93"/>
      <c r="HL113" s="93"/>
      <c r="HM113" s="93"/>
      <c r="HN113" s="93"/>
      <c r="HO113" s="93"/>
      <c r="HP113" s="93"/>
      <c r="HQ113" s="93"/>
      <c r="HR113" s="93"/>
      <c r="HS113" s="93"/>
      <c r="HT113" s="93"/>
      <c r="HU113" s="93"/>
      <c r="HV113" s="93"/>
      <c r="HW113" s="93"/>
      <c r="HX113" s="93"/>
      <c r="HY113" s="93"/>
      <c r="HZ113" s="93"/>
      <c r="IA113" s="93"/>
      <c r="IB113" s="93"/>
      <c r="IC113" s="93"/>
      <c r="ID113" s="93"/>
      <c r="IE113" s="93"/>
      <c r="IF113" s="93"/>
      <c r="IG113" s="93"/>
      <c r="IH113" s="93"/>
      <c r="II113" s="93"/>
      <c r="IJ113" s="93"/>
      <c r="IK113" s="93"/>
      <c r="IL113" s="93"/>
      <c r="IM113" s="93"/>
      <c r="IN113" s="93"/>
      <c r="IO113" s="93"/>
      <c r="IP113" s="93"/>
      <c r="IQ113" s="93"/>
    </row>
    <row r="114" ht="17.25" spans="1:251">
      <c r="A114" s="83"/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48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  <c r="AV114" s="93"/>
      <c r="AW114" s="93"/>
      <c r="AX114" s="93"/>
      <c r="AY114" s="93"/>
      <c r="AZ114" s="93"/>
      <c r="BA114" s="93"/>
      <c r="BB114" s="93"/>
      <c r="BC114" s="93"/>
      <c r="BD114" s="93"/>
      <c r="BE114" s="93"/>
      <c r="BF114" s="93"/>
      <c r="BG114" s="93"/>
      <c r="BH114" s="93"/>
      <c r="BI114" s="93"/>
      <c r="BJ114" s="93"/>
      <c r="BK114" s="93"/>
      <c r="BL114" s="93"/>
      <c r="BM114" s="93"/>
      <c r="BN114" s="93"/>
      <c r="BO114" s="93"/>
      <c r="BP114" s="93"/>
      <c r="BQ114" s="93"/>
      <c r="BR114" s="93"/>
      <c r="BS114" s="93"/>
      <c r="BT114" s="93"/>
      <c r="BU114" s="93"/>
      <c r="BV114" s="93"/>
      <c r="BW114" s="93"/>
      <c r="BX114" s="93"/>
      <c r="BY114" s="93"/>
      <c r="BZ114" s="93"/>
      <c r="CA114" s="93"/>
      <c r="CB114" s="93"/>
      <c r="CC114" s="93"/>
      <c r="CD114" s="93"/>
      <c r="CE114" s="93"/>
      <c r="CF114" s="93"/>
      <c r="CG114" s="93"/>
      <c r="CH114" s="93"/>
      <c r="CI114" s="93"/>
      <c r="CJ114" s="93"/>
      <c r="CK114" s="93"/>
      <c r="CL114" s="93"/>
      <c r="CM114" s="93"/>
      <c r="CN114" s="93"/>
      <c r="CO114" s="93"/>
      <c r="CP114" s="93"/>
      <c r="CQ114" s="93"/>
      <c r="CR114" s="93"/>
      <c r="CS114" s="93"/>
      <c r="CT114" s="93"/>
      <c r="CU114" s="93"/>
      <c r="CV114" s="93"/>
      <c r="CW114" s="93"/>
      <c r="CX114" s="93"/>
      <c r="CY114" s="93"/>
      <c r="CZ114" s="93"/>
      <c r="DA114" s="93"/>
      <c r="DB114" s="93"/>
      <c r="DC114" s="93"/>
      <c r="DD114" s="93"/>
      <c r="DE114" s="93"/>
      <c r="DF114" s="93"/>
      <c r="DG114" s="93"/>
      <c r="DH114" s="93"/>
      <c r="DI114" s="93"/>
      <c r="DJ114" s="93"/>
      <c r="DK114" s="93"/>
      <c r="DL114" s="93"/>
      <c r="DM114" s="93"/>
      <c r="DN114" s="93"/>
      <c r="DO114" s="93"/>
      <c r="DP114" s="93"/>
      <c r="DQ114" s="93"/>
      <c r="DR114" s="93"/>
      <c r="DS114" s="93"/>
      <c r="DT114" s="93"/>
      <c r="DU114" s="93"/>
      <c r="DV114" s="93"/>
      <c r="DW114" s="93"/>
      <c r="DX114" s="93"/>
      <c r="DY114" s="93"/>
      <c r="DZ114" s="93"/>
      <c r="EA114" s="93"/>
      <c r="EB114" s="93"/>
      <c r="EC114" s="93"/>
      <c r="ED114" s="93"/>
      <c r="EE114" s="93"/>
      <c r="EF114" s="93"/>
      <c r="EG114" s="93"/>
      <c r="EH114" s="93"/>
      <c r="EI114" s="93"/>
      <c r="EJ114" s="93"/>
      <c r="EK114" s="93"/>
      <c r="EL114" s="93"/>
      <c r="EM114" s="93"/>
      <c r="EN114" s="93"/>
      <c r="EO114" s="93"/>
      <c r="EP114" s="93"/>
      <c r="EQ114" s="93"/>
      <c r="ER114" s="93"/>
      <c r="ES114" s="93"/>
      <c r="ET114" s="93"/>
      <c r="EU114" s="93"/>
      <c r="EV114" s="93"/>
      <c r="EW114" s="93"/>
      <c r="EX114" s="93"/>
      <c r="EY114" s="93"/>
      <c r="EZ114" s="93"/>
      <c r="FA114" s="93"/>
      <c r="FB114" s="93"/>
      <c r="FC114" s="93"/>
      <c r="FD114" s="93"/>
      <c r="FE114" s="93"/>
      <c r="FF114" s="93"/>
      <c r="FG114" s="93"/>
      <c r="FH114" s="93"/>
      <c r="FI114" s="93"/>
      <c r="FJ114" s="93"/>
      <c r="FK114" s="93"/>
      <c r="FL114" s="93"/>
      <c r="FM114" s="93"/>
      <c r="FN114" s="93"/>
      <c r="FO114" s="93"/>
      <c r="FP114" s="93"/>
      <c r="FQ114" s="93"/>
      <c r="FR114" s="93"/>
      <c r="FS114" s="93"/>
      <c r="FT114" s="93"/>
      <c r="FU114" s="93"/>
      <c r="FV114" s="93"/>
      <c r="FW114" s="93"/>
      <c r="FX114" s="93"/>
      <c r="FY114" s="93"/>
      <c r="FZ114" s="93"/>
      <c r="GA114" s="93"/>
      <c r="GB114" s="93"/>
      <c r="GC114" s="93"/>
      <c r="GD114" s="93"/>
      <c r="GE114" s="93"/>
      <c r="GF114" s="93"/>
      <c r="GG114" s="93"/>
      <c r="GH114" s="93"/>
      <c r="GI114" s="93"/>
      <c r="GJ114" s="93"/>
      <c r="GK114" s="93"/>
      <c r="GL114" s="93"/>
      <c r="GM114" s="93"/>
      <c r="GN114" s="93"/>
      <c r="GO114" s="93"/>
      <c r="GP114" s="93"/>
      <c r="GQ114" s="93"/>
      <c r="GR114" s="93"/>
      <c r="GS114" s="93"/>
      <c r="GT114" s="93"/>
      <c r="GU114" s="93"/>
      <c r="GV114" s="93"/>
      <c r="GW114" s="93"/>
      <c r="GX114" s="93"/>
      <c r="GY114" s="93"/>
      <c r="GZ114" s="93"/>
      <c r="HA114" s="93"/>
      <c r="HB114" s="93"/>
      <c r="HC114" s="93"/>
      <c r="HD114" s="93"/>
      <c r="HE114" s="93"/>
      <c r="HF114" s="93"/>
      <c r="HG114" s="93"/>
      <c r="HH114" s="93"/>
      <c r="HI114" s="93"/>
      <c r="HJ114" s="93"/>
      <c r="HK114" s="93"/>
      <c r="HL114" s="93"/>
      <c r="HM114" s="93"/>
      <c r="HN114" s="93"/>
      <c r="HO114" s="93"/>
      <c r="HP114" s="93"/>
      <c r="HQ114" s="93"/>
      <c r="HR114" s="93"/>
      <c r="HS114" s="93"/>
      <c r="HT114" s="93"/>
      <c r="HU114" s="93"/>
      <c r="HV114" s="93"/>
      <c r="HW114" s="93"/>
      <c r="HX114" s="93"/>
      <c r="HY114" s="93"/>
      <c r="HZ114" s="93"/>
      <c r="IA114" s="93"/>
      <c r="IB114" s="93"/>
      <c r="IC114" s="93"/>
      <c r="ID114" s="93"/>
      <c r="IE114" s="93"/>
      <c r="IF114" s="93"/>
      <c r="IG114" s="93"/>
      <c r="IH114" s="93"/>
      <c r="II114" s="93"/>
      <c r="IJ114" s="93"/>
      <c r="IK114" s="93"/>
      <c r="IL114" s="93"/>
      <c r="IM114" s="93"/>
      <c r="IN114" s="93"/>
      <c r="IO114" s="93"/>
      <c r="IP114" s="93"/>
      <c r="IQ114" s="93"/>
    </row>
    <row r="115" ht="17.25" spans="1:251">
      <c r="A115" s="83"/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48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  <c r="AA115" s="8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  <c r="AV115" s="93"/>
      <c r="AW115" s="93"/>
      <c r="AX115" s="93"/>
      <c r="AY115" s="93"/>
      <c r="AZ115" s="93"/>
      <c r="BA115" s="93"/>
      <c r="BB115" s="93"/>
      <c r="BC115" s="93"/>
      <c r="BD115" s="93"/>
      <c r="BE115" s="93"/>
      <c r="BF115" s="93"/>
      <c r="BG115" s="93"/>
      <c r="BH115" s="93"/>
      <c r="BI115" s="93"/>
      <c r="BJ115" s="93"/>
      <c r="BK115" s="93"/>
      <c r="BL115" s="93"/>
      <c r="BM115" s="93"/>
      <c r="BN115" s="93"/>
      <c r="BO115" s="93"/>
      <c r="BP115" s="93"/>
      <c r="BQ115" s="93"/>
      <c r="BR115" s="93"/>
      <c r="BS115" s="93"/>
      <c r="BT115" s="93"/>
      <c r="BU115" s="93"/>
      <c r="BV115" s="93"/>
      <c r="BW115" s="93"/>
      <c r="BX115" s="93"/>
      <c r="BY115" s="93"/>
      <c r="BZ115" s="93"/>
      <c r="CA115" s="93"/>
      <c r="CB115" s="93"/>
      <c r="CC115" s="93"/>
      <c r="CD115" s="93"/>
      <c r="CE115" s="93"/>
      <c r="CF115" s="93"/>
      <c r="CG115" s="93"/>
      <c r="CH115" s="93"/>
      <c r="CI115" s="93"/>
      <c r="CJ115" s="93"/>
      <c r="CK115" s="93"/>
      <c r="CL115" s="93"/>
      <c r="CM115" s="93"/>
      <c r="CN115" s="93"/>
      <c r="CO115" s="93"/>
      <c r="CP115" s="93"/>
      <c r="CQ115" s="93"/>
      <c r="CR115" s="93"/>
      <c r="CS115" s="93"/>
      <c r="CT115" s="93"/>
      <c r="CU115" s="93"/>
      <c r="CV115" s="93"/>
      <c r="CW115" s="93"/>
      <c r="CX115" s="93"/>
      <c r="CY115" s="93"/>
      <c r="CZ115" s="93"/>
      <c r="DA115" s="93"/>
      <c r="DB115" s="93"/>
      <c r="DC115" s="93"/>
      <c r="DD115" s="93"/>
      <c r="DE115" s="93"/>
      <c r="DF115" s="93"/>
      <c r="DG115" s="93"/>
      <c r="DH115" s="93"/>
      <c r="DI115" s="93"/>
      <c r="DJ115" s="93"/>
      <c r="DK115" s="93"/>
      <c r="DL115" s="93"/>
      <c r="DM115" s="93"/>
      <c r="DN115" s="93"/>
      <c r="DO115" s="93"/>
      <c r="DP115" s="93"/>
      <c r="DQ115" s="93"/>
      <c r="DR115" s="93"/>
      <c r="DS115" s="93"/>
      <c r="DT115" s="93"/>
      <c r="DU115" s="93"/>
      <c r="DV115" s="93"/>
      <c r="DW115" s="93"/>
      <c r="DX115" s="93"/>
      <c r="DY115" s="93"/>
      <c r="DZ115" s="93"/>
      <c r="EA115" s="93"/>
      <c r="EB115" s="93"/>
      <c r="EC115" s="93"/>
      <c r="ED115" s="93"/>
      <c r="EE115" s="93"/>
      <c r="EF115" s="93"/>
      <c r="EG115" s="93"/>
      <c r="EH115" s="93"/>
      <c r="EI115" s="93"/>
      <c r="EJ115" s="93"/>
      <c r="EK115" s="93"/>
      <c r="EL115" s="93"/>
      <c r="EM115" s="93"/>
      <c r="EN115" s="93"/>
      <c r="EO115" s="93"/>
      <c r="EP115" s="93"/>
      <c r="EQ115" s="93"/>
      <c r="ER115" s="93"/>
      <c r="ES115" s="93"/>
      <c r="ET115" s="93"/>
      <c r="EU115" s="93"/>
      <c r="EV115" s="93"/>
      <c r="EW115" s="93"/>
      <c r="EX115" s="93"/>
      <c r="EY115" s="93"/>
      <c r="EZ115" s="93"/>
      <c r="FA115" s="93"/>
      <c r="FB115" s="93"/>
      <c r="FC115" s="93"/>
      <c r="FD115" s="93"/>
      <c r="FE115" s="93"/>
      <c r="FF115" s="93"/>
      <c r="FG115" s="93"/>
      <c r="FH115" s="93"/>
      <c r="FI115" s="93"/>
      <c r="FJ115" s="93"/>
      <c r="FK115" s="93"/>
      <c r="FL115" s="93"/>
      <c r="FM115" s="93"/>
      <c r="FN115" s="93"/>
      <c r="FO115" s="93"/>
      <c r="FP115" s="93"/>
      <c r="FQ115" s="93"/>
      <c r="FR115" s="93"/>
      <c r="FS115" s="93"/>
      <c r="FT115" s="93"/>
      <c r="FU115" s="93"/>
      <c r="FV115" s="93"/>
      <c r="FW115" s="93"/>
      <c r="FX115" s="93"/>
      <c r="FY115" s="93"/>
      <c r="FZ115" s="93"/>
      <c r="GA115" s="93"/>
      <c r="GB115" s="93"/>
      <c r="GC115" s="93"/>
      <c r="GD115" s="93"/>
      <c r="GE115" s="93"/>
      <c r="GF115" s="93"/>
      <c r="GG115" s="93"/>
      <c r="GH115" s="93"/>
      <c r="GI115" s="93"/>
      <c r="GJ115" s="93"/>
      <c r="GK115" s="93"/>
      <c r="GL115" s="93"/>
      <c r="GM115" s="93"/>
      <c r="GN115" s="93"/>
      <c r="GO115" s="93"/>
      <c r="GP115" s="93"/>
      <c r="GQ115" s="93"/>
      <c r="GR115" s="93"/>
      <c r="GS115" s="93"/>
      <c r="GT115" s="93"/>
      <c r="GU115" s="93"/>
      <c r="GV115" s="93"/>
      <c r="GW115" s="93"/>
      <c r="GX115" s="93"/>
      <c r="GY115" s="93"/>
      <c r="GZ115" s="93"/>
      <c r="HA115" s="93"/>
      <c r="HB115" s="93"/>
      <c r="HC115" s="93"/>
      <c r="HD115" s="93"/>
      <c r="HE115" s="93"/>
      <c r="HF115" s="93"/>
      <c r="HG115" s="93"/>
      <c r="HH115" s="93"/>
      <c r="HI115" s="93"/>
      <c r="HJ115" s="93"/>
      <c r="HK115" s="93"/>
      <c r="HL115" s="93"/>
      <c r="HM115" s="93"/>
      <c r="HN115" s="93"/>
      <c r="HO115" s="93"/>
      <c r="HP115" s="93"/>
      <c r="HQ115" s="93"/>
      <c r="HR115" s="93"/>
      <c r="HS115" s="93"/>
      <c r="HT115" s="93"/>
      <c r="HU115" s="93"/>
      <c r="HV115" s="93"/>
      <c r="HW115" s="93"/>
      <c r="HX115" s="93"/>
      <c r="HY115" s="93"/>
      <c r="HZ115" s="93"/>
      <c r="IA115" s="93"/>
      <c r="IB115" s="93"/>
      <c r="IC115" s="93"/>
      <c r="ID115" s="93"/>
      <c r="IE115" s="93"/>
      <c r="IF115" s="93"/>
      <c r="IG115" s="93"/>
      <c r="IH115" s="93"/>
      <c r="II115" s="93"/>
      <c r="IJ115" s="93"/>
      <c r="IK115" s="93"/>
      <c r="IL115" s="93"/>
      <c r="IM115" s="93"/>
      <c r="IN115" s="93"/>
      <c r="IO115" s="93"/>
      <c r="IP115" s="93"/>
      <c r="IQ115" s="93"/>
    </row>
    <row r="116" ht="17.25" spans="1:251">
      <c r="A116" s="83"/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48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  <c r="AV116" s="93"/>
      <c r="AW116" s="93"/>
      <c r="AX116" s="93"/>
      <c r="AY116" s="93"/>
      <c r="AZ116" s="93"/>
      <c r="BA116" s="93"/>
      <c r="BB116" s="93"/>
      <c r="BC116" s="93"/>
      <c r="BD116" s="93"/>
      <c r="BE116" s="93"/>
      <c r="BF116" s="93"/>
      <c r="BG116" s="93"/>
      <c r="BH116" s="93"/>
      <c r="BI116" s="93"/>
      <c r="BJ116" s="93"/>
      <c r="BK116" s="93"/>
      <c r="BL116" s="93"/>
      <c r="BM116" s="93"/>
      <c r="BN116" s="93"/>
      <c r="BO116" s="93"/>
      <c r="BP116" s="93"/>
      <c r="BQ116" s="93"/>
      <c r="BR116" s="93"/>
      <c r="BS116" s="93"/>
      <c r="BT116" s="93"/>
      <c r="BU116" s="93"/>
      <c r="BV116" s="93"/>
      <c r="BW116" s="93"/>
      <c r="BX116" s="93"/>
      <c r="BY116" s="93"/>
      <c r="BZ116" s="93"/>
      <c r="CA116" s="93"/>
      <c r="CB116" s="93"/>
      <c r="CC116" s="93"/>
      <c r="CD116" s="93"/>
      <c r="CE116" s="93"/>
      <c r="CF116" s="93"/>
      <c r="CG116" s="93"/>
      <c r="CH116" s="93"/>
      <c r="CI116" s="93"/>
      <c r="CJ116" s="93"/>
      <c r="CK116" s="93"/>
      <c r="CL116" s="93"/>
      <c r="CM116" s="93"/>
      <c r="CN116" s="93"/>
      <c r="CO116" s="93"/>
      <c r="CP116" s="93"/>
      <c r="CQ116" s="93"/>
      <c r="CR116" s="93"/>
      <c r="CS116" s="93"/>
      <c r="CT116" s="93"/>
      <c r="CU116" s="93"/>
      <c r="CV116" s="93"/>
      <c r="CW116" s="93"/>
      <c r="CX116" s="93"/>
      <c r="CY116" s="93"/>
      <c r="CZ116" s="93"/>
      <c r="DA116" s="93"/>
      <c r="DB116" s="93"/>
      <c r="DC116" s="93"/>
      <c r="DD116" s="93"/>
      <c r="DE116" s="93"/>
      <c r="DF116" s="93"/>
      <c r="DG116" s="93"/>
      <c r="DH116" s="93"/>
      <c r="DI116" s="93"/>
      <c r="DJ116" s="93"/>
      <c r="DK116" s="93"/>
      <c r="DL116" s="93"/>
      <c r="DM116" s="93"/>
      <c r="DN116" s="93"/>
      <c r="DO116" s="93"/>
      <c r="DP116" s="93"/>
      <c r="DQ116" s="93"/>
      <c r="DR116" s="93"/>
      <c r="DS116" s="93"/>
      <c r="DT116" s="93"/>
      <c r="DU116" s="93"/>
      <c r="DV116" s="93"/>
      <c r="DW116" s="93"/>
      <c r="DX116" s="93"/>
      <c r="DY116" s="93"/>
      <c r="DZ116" s="93"/>
      <c r="EA116" s="93"/>
      <c r="EB116" s="93"/>
      <c r="EC116" s="93"/>
      <c r="ED116" s="93"/>
      <c r="EE116" s="93"/>
      <c r="EF116" s="93"/>
      <c r="EG116" s="93"/>
      <c r="EH116" s="93"/>
      <c r="EI116" s="93"/>
      <c r="EJ116" s="93"/>
      <c r="EK116" s="93"/>
      <c r="EL116" s="93"/>
      <c r="EM116" s="93"/>
      <c r="EN116" s="93"/>
      <c r="EO116" s="93"/>
      <c r="EP116" s="93"/>
      <c r="EQ116" s="93"/>
      <c r="ER116" s="93"/>
      <c r="ES116" s="93"/>
      <c r="ET116" s="93"/>
      <c r="EU116" s="93"/>
      <c r="EV116" s="93"/>
      <c r="EW116" s="93"/>
      <c r="EX116" s="93"/>
      <c r="EY116" s="93"/>
      <c r="EZ116" s="93"/>
      <c r="FA116" s="93"/>
      <c r="FB116" s="93"/>
      <c r="FC116" s="93"/>
      <c r="FD116" s="93"/>
      <c r="FE116" s="93"/>
      <c r="FF116" s="93"/>
      <c r="FG116" s="93"/>
      <c r="FH116" s="93"/>
      <c r="FI116" s="93"/>
      <c r="FJ116" s="93"/>
      <c r="FK116" s="93"/>
      <c r="FL116" s="93"/>
      <c r="FM116" s="93"/>
      <c r="FN116" s="93"/>
      <c r="FO116" s="93"/>
      <c r="FP116" s="93"/>
      <c r="FQ116" s="93"/>
      <c r="FR116" s="93"/>
      <c r="FS116" s="93"/>
      <c r="FT116" s="93"/>
      <c r="FU116" s="93"/>
      <c r="FV116" s="93"/>
      <c r="FW116" s="93"/>
      <c r="FX116" s="93"/>
      <c r="FY116" s="93"/>
      <c r="FZ116" s="93"/>
      <c r="GA116" s="93"/>
      <c r="GB116" s="93"/>
      <c r="GC116" s="93"/>
      <c r="GD116" s="93"/>
      <c r="GE116" s="93"/>
      <c r="GF116" s="93"/>
      <c r="GG116" s="93"/>
      <c r="GH116" s="93"/>
      <c r="GI116" s="93"/>
      <c r="GJ116" s="93"/>
      <c r="GK116" s="93"/>
      <c r="GL116" s="93"/>
      <c r="GM116" s="93"/>
      <c r="GN116" s="93"/>
      <c r="GO116" s="93"/>
      <c r="GP116" s="93"/>
      <c r="GQ116" s="93"/>
      <c r="GR116" s="93"/>
      <c r="GS116" s="93"/>
      <c r="GT116" s="93"/>
      <c r="GU116" s="93"/>
      <c r="GV116" s="93"/>
      <c r="GW116" s="93"/>
      <c r="GX116" s="93"/>
      <c r="GY116" s="93"/>
      <c r="GZ116" s="93"/>
      <c r="HA116" s="93"/>
      <c r="HB116" s="93"/>
      <c r="HC116" s="93"/>
      <c r="HD116" s="93"/>
      <c r="HE116" s="93"/>
      <c r="HF116" s="93"/>
      <c r="HG116" s="93"/>
      <c r="HH116" s="93"/>
      <c r="HI116" s="93"/>
      <c r="HJ116" s="93"/>
      <c r="HK116" s="93"/>
      <c r="HL116" s="93"/>
      <c r="HM116" s="93"/>
      <c r="HN116" s="93"/>
      <c r="HO116" s="93"/>
      <c r="HP116" s="93"/>
      <c r="HQ116" s="93"/>
      <c r="HR116" s="93"/>
      <c r="HS116" s="93"/>
      <c r="HT116" s="93"/>
      <c r="HU116" s="93"/>
      <c r="HV116" s="93"/>
      <c r="HW116" s="93"/>
      <c r="HX116" s="93"/>
      <c r="HY116" s="93"/>
      <c r="HZ116" s="93"/>
      <c r="IA116" s="93"/>
      <c r="IB116" s="93"/>
      <c r="IC116" s="93"/>
      <c r="ID116" s="93"/>
      <c r="IE116" s="93"/>
      <c r="IF116" s="93"/>
      <c r="IG116" s="93"/>
      <c r="IH116" s="93"/>
      <c r="II116" s="93"/>
      <c r="IJ116" s="93"/>
      <c r="IK116" s="93"/>
      <c r="IL116" s="93"/>
      <c r="IM116" s="93"/>
      <c r="IN116" s="93"/>
      <c r="IO116" s="93"/>
      <c r="IP116" s="93"/>
      <c r="IQ116" s="93"/>
    </row>
    <row r="117" ht="17.25" spans="1:251">
      <c r="A117" s="83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48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  <c r="AA117" s="8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  <c r="AV117" s="93"/>
      <c r="AW117" s="93"/>
      <c r="AX117" s="93"/>
      <c r="AY117" s="93"/>
      <c r="AZ117" s="93"/>
      <c r="BA117" s="93"/>
      <c r="BB117" s="93"/>
      <c r="BC117" s="93"/>
      <c r="BD117" s="93"/>
      <c r="BE117" s="93"/>
      <c r="BF117" s="93"/>
      <c r="BG117" s="93"/>
      <c r="BH117" s="93"/>
      <c r="BI117" s="93"/>
      <c r="BJ117" s="93"/>
      <c r="BK117" s="93"/>
      <c r="BL117" s="93"/>
      <c r="BM117" s="93"/>
      <c r="BN117" s="93"/>
      <c r="BO117" s="93"/>
      <c r="BP117" s="93"/>
      <c r="BQ117" s="93"/>
      <c r="BR117" s="93"/>
      <c r="BS117" s="93"/>
      <c r="BT117" s="93"/>
      <c r="BU117" s="93"/>
      <c r="BV117" s="93"/>
      <c r="BW117" s="93"/>
      <c r="BX117" s="93"/>
      <c r="BY117" s="93"/>
      <c r="BZ117" s="93"/>
      <c r="CA117" s="93"/>
      <c r="CB117" s="93"/>
      <c r="CC117" s="93"/>
      <c r="CD117" s="93"/>
      <c r="CE117" s="93"/>
      <c r="CF117" s="93"/>
      <c r="CG117" s="93"/>
      <c r="CH117" s="93"/>
      <c r="CI117" s="93"/>
      <c r="CJ117" s="93"/>
      <c r="CK117" s="93"/>
      <c r="CL117" s="93"/>
      <c r="CM117" s="93"/>
      <c r="CN117" s="93"/>
      <c r="CO117" s="93"/>
      <c r="CP117" s="93"/>
      <c r="CQ117" s="93"/>
      <c r="CR117" s="93"/>
      <c r="CS117" s="93"/>
      <c r="CT117" s="93"/>
      <c r="CU117" s="93"/>
      <c r="CV117" s="93"/>
      <c r="CW117" s="93"/>
      <c r="CX117" s="93"/>
      <c r="CY117" s="93"/>
      <c r="CZ117" s="93"/>
      <c r="DA117" s="93"/>
      <c r="DB117" s="93"/>
      <c r="DC117" s="93"/>
      <c r="DD117" s="93"/>
      <c r="DE117" s="93"/>
      <c r="DF117" s="93"/>
      <c r="DG117" s="93"/>
      <c r="DH117" s="93"/>
      <c r="DI117" s="93"/>
      <c r="DJ117" s="93"/>
      <c r="DK117" s="93"/>
      <c r="DL117" s="93"/>
      <c r="DM117" s="93"/>
      <c r="DN117" s="93"/>
      <c r="DO117" s="93"/>
      <c r="DP117" s="93"/>
      <c r="DQ117" s="93"/>
      <c r="DR117" s="93"/>
      <c r="DS117" s="93"/>
      <c r="DT117" s="93"/>
      <c r="DU117" s="93"/>
      <c r="DV117" s="93"/>
      <c r="DW117" s="93"/>
      <c r="DX117" s="93"/>
      <c r="DY117" s="93"/>
      <c r="DZ117" s="93"/>
      <c r="EA117" s="93"/>
      <c r="EB117" s="93"/>
      <c r="EC117" s="93"/>
      <c r="ED117" s="93"/>
      <c r="EE117" s="93"/>
      <c r="EF117" s="93"/>
      <c r="EG117" s="93"/>
      <c r="EH117" s="93"/>
      <c r="EI117" s="93"/>
      <c r="EJ117" s="93"/>
      <c r="EK117" s="93"/>
      <c r="EL117" s="93"/>
      <c r="EM117" s="93"/>
      <c r="EN117" s="93"/>
      <c r="EO117" s="93"/>
      <c r="EP117" s="93"/>
      <c r="EQ117" s="93"/>
      <c r="ER117" s="93"/>
      <c r="ES117" s="93"/>
      <c r="ET117" s="93"/>
      <c r="EU117" s="93"/>
      <c r="EV117" s="93"/>
      <c r="EW117" s="93"/>
      <c r="EX117" s="93"/>
      <c r="EY117" s="93"/>
      <c r="EZ117" s="93"/>
      <c r="FA117" s="93"/>
      <c r="FB117" s="93"/>
      <c r="FC117" s="93"/>
      <c r="FD117" s="93"/>
      <c r="FE117" s="93"/>
      <c r="FF117" s="93"/>
      <c r="FG117" s="93"/>
      <c r="FH117" s="93"/>
      <c r="FI117" s="93"/>
      <c r="FJ117" s="93"/>
      <c r="FK117" s="93"/>
      <c r="FL117" s="93"/>
      <c r="FM117" s="93"/>
      <c r="FN117" s="93"/>
      <c r="FO117" s="93"/>
      <c r="FP117" s="93"/>
      <c r="FQ117" s="93"/>
      <c r="FR117" s="93"/>
      <c r="FS117" s="93"/>
      <c r="FT117" s="93"/>
      <c r="FU117" s="93"/>
      <c r="FV117" s="93"/>
      <c r="FW117" s="93"/>
      <c r="FX117" s="93"/>
      <c r="FY117" s="93"/>
      <c r="FZ117" s="93"/>
      <c r="GA117" s="93"/>
      <c r="GB117" s="93"/>
      <c r="GC117" s="93"/>
      <c r="GD117" s="93"/>
      <c r="GE117" s="93"/>
      <c r="GF117" s="93"/>
      <c r="GG117" s="93"/>
      <c r="GH117" s="93"/>
      <c r="GI117" s="93"/>
      <c r="GJ117" s="93"/>
      <c r="GK117" s="93"/>
      <c r="GL117" s="93"/>
      <c r="GM117" s="93"/>
      <c r="GN117" s="93"/>
      <c r="GO117" s="93"/>
      <c r="GP117" s="93"/>
      <c r="GQ117" s="93"/>
      <c r="GR117" s="93"/>
      <c r="GS117" s="93"/>
      <c r="GT117" s="93"/>
      <c r="GU117" s="93"/>
      <c r="GV117" s="93"/>
      <c r="GW117" s="93"/>
      <c r="GX117" s="93"/>
      <c r="GY117" s="93"/>
      <c r="GZ117" s="93"/>
      <c r="HA117" s="93"/>
      <c r="HB117" s="93"/>
      <c r="HC117" s="93"/>
      <c r="HD117" s="93"/>
      <c r="HE117" s="93"/>
      <c r="HF117" s="93"/>
      <c r="HG117" s="93"/>
      <c r="HH117" s="93"/>
      <c r="HI117" s="93"/>
      <c r="HJ117" s="93"/>
      <c r="HK117" s="93"/>
      <c r="HL117" s="93"/>
      <c r="HM117" s="93"/>
      <c r="HN117" s="93"/>
      <c r="HO117" s="93"/>
      <c r="HP117" s="93"/>
      <c r="HQ117" s="93"/>
      <c r="HR117" s="93"/>
      <c r="HS117" s="93"/>
      <c r="HT117" s="93"/>
      <c r="HU117" s="93"/>
      <c r="HV117" s="93"/>
      <c r="HW117" s="93"/>
      <c r="HX117" s="93"/>
      <c r="HY117" s="93"/>
      <c r="HZ117" s="93"/>
      <c r="IA117" s="93"/>
      <c r="IB117" s="93"/>
      <c r="IC117" s="93"/>
      <c r="ID117" s="93"/>
      <c r="IE117" s="93"/>
      <c r="IF117" s="93"/>
      <c r="IG117" s="93"/>
      <c r="IH117" s="93"/>
      <c r="II117" s="93"/>
      <c r="IJ117" s="93"/>
      <c r="IK117" s="93"/>
      <c r="IL117" s="93"/>
      <c r="IM117" s="93"/>
      <c r="IN117" s="93"/>
      <c r="IO117" s="93"/>
      <c r="IP117" s="93"/>
      <c r="IQ117" s="93"/>
    </row>
    <row r="118" ht="17.25" spans="1:251">
      <c r="A118" s="83"/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48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  <c r="AA118" s="8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  <c r="BM118" s="93"/>
      <c r="BN118" s="93"/>
      <c r="BO118" s="93"/>
      <c r="BP118" s="93"/>
      <c r="BQ118" s="93"/>
      <c r="BR118" s="93"/>
      <c r="BS118" s="93"/>
      <c r="BT118" s="93"/>
      <c r="BU118" s="93"/>
      <c r="BV118" s="93"/>
      <c r="BW118" s="93"/>
      <c r="BX118" s="93"/>
      <c r="BY118" s="93"/>
      <c r="BZ118" s="93"/>
      <c r="CA118" s="93"/>
      <c r="CB118" s="93"/>
      <c r="CC118" s="93"/>
      <c r="CD118" s="93"/>
      <c r="CE118" s="93"/>
      <c r="CF118" s="93"/>
      <c r="CG118" s="93"/>
      <c r="CH118" s="93"/>
      <c r="CI118" s="93"/>
      <c r="CJ118" s="93"/>
      <c r="CK118" s="93"/>
      <c r="CL118" s="93"/>
      <c r="CM118" s="93"/>
      <c r="CN118" s="93"/>
      <c r="CO118" s="93"/>
      <c r="CP118" s="93"/>
      <c r="CQ118" s="93"/>
      <c r="CR118" s="93"/>
      <c r="CS118" s="93"/>
      <c r="CT118" s="93"/>
      <c r="CU118" s="93"/>
      <c r="CV118" s="93"/>
      <c r="CW118" s="93"/>
      <c r="CX118" s="93"/>
      <c r="CY118" s="93"/>
      <c r="CZ118" s="93"/>
      <c r="DA118" s="93"/>
      <c r="DB118" s="93"/>
      <c r="DC118" s="93"/>
      <c r="DD118" s="93"/>
      <c r="DE118" s="93"/>
      <c r="DF118" s="93"/>
      <c r="DG118" s="93"/>
      <c r="DH118" s="93"/>
      <c r="DI118" s="93"/>
      <c r="DJ118" s="93"/>
      <c r="DK118" s="93"/>
      <c r="DL118" s="93"/>
      <c r="DM118" s="93"/>
      <c r="DN118" s="93"/>
      <c r="DO118" s="93"/>
      <c r="DP118" s="93"/>
      <c r="DQ118" s="93"/>
      <c r="DR118" s="93"/>
      <c r="DS118" s="93"/>
      <c r="DT118" s="93"/>
      <c r="DU118" s="93"/>
      <c r="DV118" s="93"/>
      <c r="DW118" s="93"/>
      <c r="DX118" s="93"/>
      <c r="DY118" s="93"/>
      <c r="DZ118" s="93"/>
      <c r="EA118" s="93"/>
      <c r="EB118" s="93"/>
      <c r="EC118" s="93"/>
      <c r="ED118" s="93"/>
      <c r="EE118" s="93"/>
      <c r="EF118" s="93"/>
      <c r="EG118" s="93"/>
      <c r="EH118" s="93"/>
      <c r="EI118" s="93"/>
      <c r="EJ118" s="93"/>
      <c r="EK118" s="93"/>
      <c r="EL118" s="93"/>
      <c r="EM118" s="93"/>
      <c r="EN118" s="93"/>
      <c r="EO118" s="93"/>
      <c r="EP118" s="93"/>
      <c r="EQ118" s="93"/>
      <c r="ER118" s="93"/>
      <c r="ES118" s="93"/>
      <c r="ET118" s="93"/>
      <c r="EU118" s="93"/>
      <c r="EV118" s="93"/>
      <c r="EW118" s="93"/>
      <c r="EX118" s="93"/>
      <c r="EY118" s="93"/>
      <c r="EZ118" s="93"/>
      <c r="FA118" s="93"/>
      <c r="FB118" s="93"/>
      <c r="FC118" s="93"/>
      <c r="FD118" s="93"/>
      <c r="FE118" s="93"/>
      <c r="FF118" s="93"/>
      <c r="FG118" s="93"/>
      <c r="FH118" s="93"/>
      <c r="FI118" s="93"/>
      <c r="FJ118" s="93"/>
      <c r="FK118" s="93"/>
      <c r="FL118" s="93"/>
      <c r="FM118" s="93"/>
      <c r="FN118" s="93"/>
      <c r="FO118" s="93"/>
      <c r="FP118" s="93"/>
      <c r="FQ118" s="93"/>
      <c r="FR118" s="93"/>
      <c r="FS118" s="93"/>
      <c r="FT118" s="93"/>
      <c r="FU118" s="93"/>
      <c r="FV118" s="93"/>
      <c r="FW118" s="93"/>
      <c r="FX118" s="93"/>
      <c r="FY118" s="93"/>
      <c r="FZ118" s="93"/>
      <c r="GA118" s="93"/>
      <c r="GB118" s="93"/>
      <c r="GC118" s="93"/>
      <c r="GD118" s="93"/>
      <c r="GE118" s="93"/>
      <c r="GF118" s="93"/>
      <c r="GG118" s="93"/>
      <c r="GH118" s="93"/>
      <c r="GI118" s="93"/>
      <c r="GJ118" s="93"/>
      <c r="GK118" s="93"/>
      <c r="GL118" s="93"/>
      <c r="GM118" s="93"/>
      <c r="GN118" s="93"/>
      <c r="GO118" s="93"/>
      <c r="GP118" s="93"/>
      <c r="GQ118" s="93"/>
      <c r="GR118" s="93"/>
      <c r="GS118" s="93"/>
      <c r="GT118" s="93"/>
      <c r="GU118" s="93"/>
      <c r="GV118" s="93"/>
      <c r="GW118" s="93"/>
      <c r="GX118" s="93"/>
      <c r="GY118" s="93"/>
      <c r="GZ118" s="93"/>
      <c r="HA118" s="93"/>
      <c r="HB118" s="93"/>
      <c r="HC118" s="93"/>
      <c r="HD118" s="93"/>
      <c r="HE118" s="93"/>
      <c r="HF118" s="93"/>
      <c r="HG118" s="93"/>
      <c r="HH118" s="93"/>
      <c r="HI118" s="93"/>
      <c r="HJ118" s="93"/>
      <c r="HK118" s="93"/>
      <c r="HL118" s="93"/>
      <c r="HM118" s="93"/>
      <c r="HN118" s="93"/>
      <c r="HO118" s="93"/>
      <c r="HP118" s="93"/>
      <c r="HQ118" s="93"/>
      <c r="HR118" s="93"/>
      <c r="HS118" s="93"/>
      <c r="HT118" s="93"/>
      <c r="HU118" s="93"/>
      <c r="HV118" s="93"/>
      <c r="HW118" s="93"/>
      <c r="HX118" s="93"/>
      <c r="HY118" s="93"/>
      <c r="HZ118" s="93"/>
      <c r="IA118" s="93"/>
      <c r="IB118" s="93"/>
      <c r="IC118" s="93"/>
      <c r="ID118" s="93"/>
      <c r="IE118" s="93"/>
      <c r="IF118" s="93"/>
      <c r="IG118" s="93"/>
      <c r="IH118" s="93"/>
      <c r="II118" s="93"/>
      <c r="IJ118" s="93"/>
      <c r="IK118" s="93"/>
      <c r="IL118" s="93"/>
      <c r="IM118" s="93"/>
      <c r="IN118" s="93"/>
      <c r="IO118" s="93"/>
      <c r="IP118" s="93"/>
      <c r="IQ118" s="93"/>
    </row>
    <row r="119" ht="17.25" spans="1:251">
      <c r="A119" s="83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48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  <c r="AV119" s="93"/>
      <c r="AW119" s="93"/>
      <c r="AX119" s="93"/>
      <c r="AY119" s="93"/>
      <c r="AZ119" s="93"/>
      <c r="BA119" s="93"/>
      <c r="BB119" s="93"/>
      <c r="BC119" s="93"/>
      <c r="BD119" s="93"/>
      <c r="BE119" s="93"/>
      <c r="BF119" s="93"/>
      <c r="BG119" s="93"/>
      <c r="BH119" s="93"/>
      <c r="BI119" s="93"/>
      <c r="BJ119" s="93"/>
      <c r="BK119" s="93"/>
      <c r="BL119" s="93"/>
      <c r="BM119" s="93"/>
      <c r="BN119" s="93"/>
      <c r="BO119" s="93"/>
      <c r="BP119" s="93"/>
      <c r="BQ119" s="93"/>
      <c r="BR119" s="93"/>
      <c r="BS119" s="93"/>
      <c r="BT119" s="93"/>
      <c r="BU119" s="93"/>
      <c r="BV119" s="93"/>
      <c r="BW119" s="93"/>
      <c r="BX119" s="93"/>
      <c r="BY119" s="93"/>
      <c r="BZ119" s="93"/>
      <c r="CA119" s="93"/>
      <c r="CB119" s="93"/>
      <c r="CC119" s="93"/>
      <c r="CD119" s="93"/>
      <c r="CE119" s="93"/>
      <c r="CF119" s="93"/>
      <c r="CG119" s="93"/>
      <c r="CH119" s="93"/>
      <c r="CI119" s="93"/>
      <c r="CJ119" s="93"/>
      <c r="CK119" s="93"/>
      <c r="CL119" s="93"/>
      <c r="CM119" s="93"/>
      <c r="CN119" s="93"/>
      <c r="CO119" s="93"/>
      <c r="CP119" s="93"/>
      <c r="CQ119" s="93"/>
      <c r="CR119" s="93"/>
      <c r="CS119" s="93"/>
      <c r="CT119" s="93"/>
      <c r="CU119" s="93"/>
      <c r="CV119" s="93"/>
      <c r="CW119" s="93"/>
      <c r="CX119" s="93"/>
      <c r="CY119" s="93"/>
      <c r="CZ119" s="93"/>
      <c r="DA119" s="93"/>
      <c r="DB119" s="93"/>
      <c r="DC119" s="93"/>
      <c r="DD119" s="93"/>
      <c r="DE119" s="93"/>
      <c r="DF119" s="93"/>
      <c r="DG119" s="93"/>
      <c r="DH119" s="93"/>
      <c r="DI119" s="93"/>
      <c r="DJ119" s="93"/>
      <c r="DK119" s="93"/>
      <c r="DL119" s="93"/>
      <c r="DM119" s="93"/>
      <c r="DN119" s="93"/>
      <c r="DO119" s="93"/>
      <c r="DP119" s="93"/>
      <c r="DQ119" s="93"/>
      <c r="DR119" s="93"/>
      <c r="DS119" s="93"/>
      <c r="DT119" s="93"/>
      <c r="DU119" s="93"/>
      <c r="DV119" s="93"/>
      <c r="DW119" s="93"/>
      <c r="DX119" s="93"/>
      <c r="DY119" s="93"/>
      <c r="DZ119" s="93"/>
      <c r="EA119" s="93"/>
      <c r="EB119" s="93"/>
      <c r="EC119" s="93"/>
      <c r="ED119" s="93"/>
      <c r="EE119" s="93"/>
      <c r="EF119" s="93"/>
      <c r="EG119" s="93"/>
      <c r="EH119" s="93"/>
      <c r="EI119" s="93"/>
      <c r="EJ119" s="93"/>
      <c r="EK119" s="93"/>
      <c r="EL119" s="93"/>
      <c r="EM119" s="93"/>
      <c r="EN119" s="93"/>
      <c r="EO119" s="93"/>
      <c r="EP119" s="93"/>
      <c r="EQ119" s="93"/>
      <c r="ER119" s="93"/>
      <c r="ES119" s="93"/>
      <c r="ET119" s="93"/>
      <c r="EU119" s="93"/>
      <c r="EV119" s="93"/>
      <c r="EW119" s="93"/>
      <c r="EX119" s="93"/>
      <c r="EY119" s="93"/>
      <c r="EZ119" s="93"/>
      <c r="FA119" s="93"/>
      <c r="FB119" s="93"/>
      <c r="FC119" s="93"/>
      <c r="FD119" s="93"/>
      <c r="FE119" s="93"/>
      <c r="FF119" s="93"/>
      <c r="FG119" s="93"/>
      <c r="FH119" s="93"/>
      <c r="FI119" s="93"/>
      <c r="FJ119" s="93"/>
      <c r="FK119" s="93"/>
      <c r="FL119" s="93"/>
      <c r="FM119" s="93"/>
      <c r="FN119" s="93"/>
      <c r="FO119" s="93"/>
      <c r="FP119" s="93"/>
      <c r="FQ119" s="93"/>
      <c r="FR119" s="93"/>
      <c r="FS119" s="93"/>
      <c r="FT119" s="93"/>
      <c r="FU119" s="93"/>
      <c r="FV119" s="93"/>
      <c r="FW119" s="93"/>
      <c r="FX119" s="93"/>
      <c r="FY119" s="93"/>
      <c r="FZ119" s="93"/>
      <c r="GA119" s="93"/>
      <c r="GB119" s="93"/>
      <c r="GC119" s="93"/>
      <c r="GD119" s="93"/>
      <c r="GE119" s="93"/>
      <c r="GF119" s="93"/>
      <c r="GG119" s="93"/>
      <c r="GH119" s="93"/>
      <c r="GI119" s="93"/>
      <c r="GJ119" s="93"/>
      <c r="GK119" s="93"/>
      <c r="GL119" s="93"/>
      <c r="GM119" s="93"/>
      <c r="GN119" s="93"/>
      <c r="GO119" s="93"/>
      <c r="GP119" s="93"/>
      <c r="GQ119" s="93"/>
      <c r="GR119" s="93"/>
      <c r="GS119" s="93"/>
      <c r="GT119" s="93"/>
      <c r="GU119" s="93"/>
      <c r="GV119" s="93"/>
      <c r="GW119" s="93"/>
      <c r="GX119" s="93"/>
      <c r="GY119" s="93"/>
      <c r="GZ119" s="93"/>
      <c r="HA119" s="93"/>
      <c r="HB119" s="93"/>
      <c r="HC119" s="93"/>
      <c r="HD119" s="93"/>
      <c r="HE119" s="93"/>
      <c r="HF119" s="93"/>
      <c r="HG119" s="93"/>
      <c r="HH119" s="93"/>
      <c r="HI119" s="93"/>
      <c r="HJ119" s="93"/>
      <c r="HK119" s="93"/>
      <c r="HL119" s="93"/>
      <c r="HM119" s="93"/>
      <c r="HN119" s="93"/>
      <c r="HO119" s="93"/>
      <c r="HP119" s="93"/>
      <c r="HQ119" s="93"/>
      <c r="HR119" s="93"/>
      <c r="HS119" s="93"/>
      <c r="HT119" s="93"/>
      <c r="HU119" s="93"/>
      <c r="HV119" s="93"/>
      <c r="HW119" s="93"/>
      <c r="HX119" s="93"/>
      <c r="HY119" s="93"/>
      <c r="HZ119" s="93"/>
      <c r="IA119" s="93"/>
      <c r="IB119" s="93"/>
      <c r="IC119" s="93"/>
      <c r="ID119" s="93"/>
      <c r="IE119" s="93"/>
      <c r="IF119" s="93"/>
      <c r="IG119" s="93"/>
      <c r="IH119" s="93"/>
      <c r="II119" s="93"/>
      <c r="IJ119" s="93"/>
      <c r="IK119" s="93"/>
      <c r="IL119" s="93"/>
      <c r="IM119" s="93"/>
      <c r="IN119" s="93"/>
      <c r="IO119" s="93"/>
      <c r="IP119" s="93"/>
      <c r="IQ119" s="93"/>
    </row>
    <row r="120" ht="17.25" spans="1:251">
      <c r="A120" s="83"/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48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  <c r="AA120" s="8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  <c r="AV120" s="93"/>
      <c r="AW120" s="93"/>
      <c r="AX120" s="93"/>
      <c r="AY120" s="93"/>
      <c r="AZ120" s="93"/>
      <c r="BA120" s="93"/>
      <c r="BB120" s="93"/>
      <c r="BC120" s="93"/>
      <c r="BD120" s="93"/>
      <c r="BE120" s="93"/>
      <c r="BF120" s="93"/>
      <c r="BG120" s="93"/>
      <c r="BH120" s="93"/>
      <c r="BI120" s="93"/>
      <c r="BJ120" s="93"/>
      <c r="BK120" s="93"/>
      <c r="BL120" s="93"/>
      <c r="BM120" s="93"/>
      <c r="BN120" s="93"/>
      <c r="BO120" s="93"/>
      <c r="BP120" s="93"/>
      <c r="BQ120" s="93"/>
      <c r="BR120" s="93"/>
      <c r="BS120" s="93"/>
      <c r="BT120" s="93"/>
      <c r="BU120" s="93"/>
      <c r="BV120" s="93"/>
      <c r="BW120" s="93"/>
      <c r="BX120" s="93"/>
      <c r="BY120" s="93"/>
      <c r="BZ120" s="93"/>
      <c r="CA120" s="93"/>
      <c r="CB120" s="93"/>
      <c r="CC120" s="93"/>
      <c r="CD120" s="93"/>
      <c r="CE120" s="93"/>
      <c r="CF120" s="93"/>
      <c r="CG120" s="93"/>
      <c r="CH120" s="93"/>
      <c r="CI120" s="93"/>
      <c r="CJ120" s="93"/>
      <c r="CK120" s="93"/>
      <c r="CL120" s="93"/>
      <c r="CM120" s="93"/>
      <c r="CN120" s="93"/>
      <c r="CO120" s="93"/>
      <c r="CP120" s="93"/>
      <c r="CQ120" s="93"/>
      <c r="CR120" s="93"/>
      <c r="CS120" s="93"/>
      <c r="CT120" s="93"/>
      <c r="CU120" s="93"/>
      <c r="CV120" s="93"/>
      <c r="CW120" s="93"/>
      <c r="CX120" s="93"/>
      <c r="CY120" s="93"/>
      <c r="CZ120" s="93"/>
      <c r="DA120" s="93"/>
      <c r="DB120" s="93"/>
      <c r="DC120" s="93"/>
      <c r="DD120" s="93"/>
      <c r="DE120" s="93"/>
      <c r="DF120" s="93"/>
      <c r="DG120" s="93"/>
      <c r="DH120" s="93"/>
      <c r="DI120" s="93"/>
      <c r="DJ120" s="93"/>
      <c r="DK120" s="93"/>
      <c r="DL120" s="93"/>
      <c r="DM120" s="93"/>
      <c r="DN120" s="93"/>
      <c r="DO120" s="93"/>
      <c r="DP120" s="93"/>
      <c r="DQ120" s="93"/>
      <c r="DR120" s="93"/>
      <c r="DS120" s="93"/>
      <c r="DT120" s="93"/>
      <c r="DU120" s="93"/>
      <c r="DV120" s="93"/>
      <c r="DW120" s="93"/>
      <c r="DX120" s="93"/>
      <c r="DY120" s="93"/>
      <c r="DZ120" s="93"/>
      <c r="EA120" s="93"/>
      <c r="EB120" s="93"/>
      <c r="EC120" s="93"/>
      <c r="ED120" s="93"/>
      <c r="EE120" s="93"/>
      <c r="EF120" s="93"/>
      <c r="EG120" s="93"/>
      <c r="EH120" s="93"/>
      <c r="EI120" s="93"/>
      <c r="EJ120" s="93"/>
      <c r="EK120" s="93"/>
      <c r="EL120" s="93"/>
      <c r="EM120" s="93"/>
      <c r="EN120" s="93"/>
      <c r="EO120" s="93"/>
      <c r="EP120" s="93"/>
      <c r="EQ120" s="93"/>
      <c r="ER120" s="93"/>
      <c r="ES120" s="93"/>
      <c r="ET120" s="93"/>
      <c r="EU120" s="93"/>
      <c r="EV120" s="93"/>
      <c r="EW120" s="93"/>
      <c r="EX120" s="93"/>
      <c r="EY120" s="93"/>
      <c r="EZ120" s="93"/>
      <c r="FA120" s="93"/>
      <c r="FB120" s="93"/>
      <c r="FC120" s="93"/>
      <c r="FD120" s="93"/>
      <c r="FE120" s="93"/>
      <c r="FF120" s="93"/>
      <c r="FG120" s="93"/>
      <c r="FH120" s="93"/>
      <c r="FI120" s="93"/>
      <c r="FJ120" s="93"/>
      <c r="FK120" s="93"/>
      <c r="FL120" s="93"/>
      <c r="FM120" s="93"/>
      <c r="FN120" s="93"/>
      <c r="FO120" s="93"/>
      <c r="FP120" s="93"/>
      <c r="FQ120" s="93"/>
      <c r="FR120" s="93"/>
      <c r="FS120" s="93"/>
      <c r="FT120" s="93"/>
      <c r="FU120" s="93"/>
      <c r="FV120" s="93"/>
      <c r="FW120" s="93"/>
      <c r="FX120" s="93"/>
      <c r="FY120" s="93"/>
      <c r="FZ120" s="93"/>
      <c r="GA120" s="93"/>
      <c r="GB120" s="93"/>
      <c r="GC120" s="93"/>
      <c r="GD120" s="93"/>
      <c r="GE120" s="93"/>
      <c r="GF120" s="93"/>
      <c r="GG120" s="93"/>
      <c r="GH120" s="93"/>
      <c r="GI120" s="93"/>
      <c r="GJ120" s="93"/>
      <c r="GK120" s="93"/>
      <c r="GL120" s="93"/>
      <c r="GM120" s="93"/>
      <c r="GN120" s="93"/>
      <c r="GO120" s="93"/>
      <c r="GP120" s="93"/>
      <c r="GQ120" s="93"/>
      <c r="GR120" s="93"/>
      <c r="GS120" s="93"/>
      <c r="GT120" s="93"/>
      <c r="GU120" s="93"/>
      <c r="GV120" s="93"/>
      <c r="GW120" s="93"/>
      <c r="GX120" s="93"/>
      <c r="GY120" s="93"/>
      <c r="GZ120" s="93"/>
      <c r="HA120" s="93"/>
      <c r="HB120" s="93"/>
      <c r="HC120" s="93"/>
      <c r="HD120" s="93"/>
      <c r="HE120" s="93"/>
      <c r="HF120" s="93"/>
      <c r="HG120" s="93"/>
      <c r="HH120" s="93"/>
      <c r="HI120" s="93"/>
      <c r="HJ120" s="93"/>
      <c r="HK120" s="93"/>
      <c r="HL120" s="93"/>
      <c r="HM120" s="93"/>
      <c r="HN120" s="93"/>
      <c r="HO120" s="93"/>
      <c r="HP120" s="93"/>
      <c r="HQ120" s="93"/>
      <c r="HR120" s="93"/>
      <c r="HS120" s="93"/>
      <c r="HT120" s="93"/>
      <c r="HU120" s="93"/>
      <c r="HV120" s="93"/>
      <c r="HW120" s="93"/>
      <c r="HX120" s="93"/>
      <c r="HY120" s="93"/>
      <c r="HZ120" s="93"/>
      <c r="IA120" s="93"/>
      <c r="IB120" s="93"/>
      <c r="IC120" s="93"/>
      <c r="ID120" s="93"/>
      <c r="IE120" s="93"/>
      <c r="IF120" s="93"/>
      <c r="IG120" s="93"/>
      <c r="IH120" s="93"/>
      <c r="II120" s="93"/>
      <c r="IJ120" s="93"/>
      <c r="IK120" s="93"/>
      <c r="IL120" s="93"/>
      <c r="IM120" s="93"/>
      <c r="IN120" s="93"/>
      <c r="IO120" s="93"/>
      <c r="IP120" s="93"/>
      <c r="IQ120" s="93"/>
    </row>
    <row r="121" ht="17.25" spans="1:251">
      <c r="A121" s="83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48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  <c r="AA121" s="8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  <c r="AV121" s="93"/>
      <c r="AW121" s="93"/>
      <c r="AX121" s="93"/>
      <c r="AY121" s="93"/>
      <c r="AZ121" s="93"/>
      <c r="BA121" s="93"/>
      <c r="BB121" s="93"/>
      <c r="BC121" s="93"/>
      <c r="BD121" s="93"/>
      <c r="BE121" s="93"/>
      <c r="BF121" s="93"/>
      <c r="BG121" s="93"/>
      <c r="BH121" s="93"/>
      <c r="BI121" s="93"/>
      <c r="BJ121" s="93"/>
      <c r="BK121" s="93"/>
      <c r="BL121" s="93"/>
      <c r="BM121" s="93"/>
      <c r="BN121" s="93"/>
      <c r="BO121" s="93"/>
      <c r="BP121" s="93"/>
      <c r="BQ121" s="93"/>
      <c r="BR121" s="93"/>
      <c r="BS121" s="93"/>
      <c r="BT121" s="93"/>
      <c r="BU121" s="93"/>
      <c r="BV121" s="93"/>
      <c r="BW121" s="93"/>
      <c r="BX121" s="93"/>
      <c r="BY121" s="93"/>
      <c r="BZ121" s="93"/>
      <c r="CA121" s="93"/>
      <c r="CB121" s="93"/>
      <c r="CC121" s="93"/>
      <c r="CD121" s="93"/>
      <c r="CE121" s="93"/>
      <c r="CF121" s="93"/>
      <c r="CG121" s="93"/>
      <c r="CH121" s="93"/>
      <c r="CI121" s="93"/>
      <c r="CJ121" s="93"/>
      <c r="CK121" s="93"/>
      <c r="CL121" s="93"/>
      <c r="CM121" s="93"/>
      <c r="CN121" s="93"/>
      <c r="CO121" s="93"/>
      <c r="CP121" s="93"/>
      <c r="CQ121" s="93"/>
      <c r="CR121" s="93"/>
      <c r="CS121" s="93"/>
      <c r="CT121" s="93"/>
      <c r="CU121" s="93"/>
      <c r="CV121" s="93"/>
      <c r="CW121" s="93"/>
      <c r="CX121" s="93"/>
      <c r="CY121" s="93"/>
      <c r="CZ121" s="93"/>
      <c r="DA121" s="93"/>
      <c r="DB121" s="93"/>
      <c r="DC121" s="93"/>
      <c r="DD121" s="93"/>
      <c r="DE121" s="93"/>
      <c r="DF121" s="93"/>
      <c r="DG121" s="93"/>
      <c r="DH121" s="93"/>
      <c r="DI121" s="93"/>
      <c r="DJ121" s="93"/>
      <c r="DK121" s="93"/>
      <c r="DL121" s="93"/>
      <c r="DM121" s="93"/>
      <c r="DN121" s="93"/>
      <c r="DO121" s="93"/>
      <c r="DP121" s="93"/>
      <c r="DQ121" s="93"/>
      <c r="DR121" s="93"/>
      <c r="DS121" s="93"/>
      <c r="DT121" s="93"/>
      <c r="DU121" s="93"/>
      <c r="DV121" s="93"/>
      <c r="DW121" s="93"/>
      <c r="DX121" s="93"/>
      <c r="DY121" s="93"/>
      <c r="DZ121" s="93"/>
      <c r="EA121" s="93"/>
      <c r="EB121" s="93"/>
      <c r="EC121" s="93"/>
      <c r="ED121" s="93"/>
      <c r="EE121" s="93"/>
      <c r="EF121" s="93"/>
      <c r="EG121" s="93"/>
      <c r="EH121" s="93"/>
      <c r="EI121" s="93"/>
      <c r="EJ121" s="93"/>
      <c r="EK121" s="93"/>
      <c r="EL121" s="93"/>
      <c r="EM121" s="93"/>
      <c r="EN121" s="93"/>
      <c r="EO121" s="93"/>
      <c r="EP121" s="93"/>
      <c r="EQ121" s="93"/>
      <c r="ER121" s="93"/>
      <c r="ES121" s="93"/>
      <c r="ET121" s="93"/>
      <c r="EU121" s="93"/>
      <c r="EV121" s="93"/>
      <c r="EW121" s="93"/>
      <c r="EX121" s="93"/>
      <c r="EY121" s="93"/>
      <c r="EZ121" s="93"/>
      <c r="FA121" s="93"/>
      <c r="FB121" s="93"/>
      <c r="FC121" s="93"/>
      <c r="FD121" s="93"/>
      <c r="FE121" s="93"/>
      <c r="FF121" s="93"/>
      <c r="FG121" s="93"/>
      <c r="FH121" s="93"/>
      <c r="FI121" s="93"/>
      <c r="FJ121" s="93"/>
      <c r="FK121" s="93"/>
      <c r="FL121" s="93"/>
      <c r="FM121" s="93"/>
      <c r="FN121" s="93"/>
      <c r="FO121" s="93"/>
      <c r="FP121" s="93"/>
      <c r="FQ121" s="93"/>
      <c r="FR121" s="93"/>
      <c r="FS121" s="93"/>
      <c r="FT121" s="93"/>
      <c r="FU121" s="93"/>
      <c r="FV121" s="93"/>
      <c r="FW121" s="93"/>
      <c r="FX121" s="93"/>
      <c r="FY121" s="93"/>
      <c r="FZ121" s="93"/>
      <c r="GA121" s="93"/>
      <c r="GB121" s="93"/>
      <c r="GC121" s="93"/>
      <c r="GD121" s="93"/>
      <c r="GE121" s="93"/>
      <c r="GF121" s="93"/>
      <c r="GG121" s="93"/>
      <c r="GH121" s="93"/>
      <c r="GI121" s="93"/>
      <c r="GJ121" s="93"/>
      <c r="GK121" s="93"/>
      <c r="GL121" s="93"/>
      <c r="GM121" s="93"/>
      <c r="GN121" s="93"/>
      <c r="GO121" s="93"/>
      <c r="GP121" s="93"/>
      <c r="GQ121" s="93"/>
      <c r="GR121" s="93"/>
      <c r="GS121" s="93"/>
      <c r="GT121" s="93"/>
      <c r="GU121" s="93"/>
      <c r="GV121" s="93"/>
      <c r="GW121" s="93"/>
      <c r="GX121" s="93"/>
      <c r="GY121" s="93"/>
      <c r="GZ121" s="93"/>
      <c r="HA121" s="93"/>
      <c r="HB121" s="93"/>
      <c r="HC121" s="93"/>
      <c r="HD121" s="93"/>
      <c r="HE121" s="93"/>
      <c r="HF121" s="93"/>
      <c r="HG121" s="93"/>
      <c r="HH121" s="93"/>
      <c r="HI121" s="93"/>
      <c r="HJ121" s="93"/>
      <c r="HK121" s="93"/>
      <c r="HL121" s="93"/>
      <c r="HM121" s="93"/>
      <c r="HN121" s="93"/>
      <c r="HO121" s="93"/>
      <c r="HP121" s="93"/>
      <c r="HQ121" s="93"/>
      <c r="HR121" s="93"/>
      <c r="HS121" s="93"/>
      <c r="HT121" s="93"/>
      <c r="HU121" s="93"/>
      <c r="HV121" s="93"/>
      <c r="HW121" s="93"/>
      <c r="HX121" s="93"/>
      <c r="HY121" s="93"/>
      <c r="HZ121" s="93"/>
      <c r="IA121" s="93"/>
      <c r="IB121" s="93"/>
      <c r="IC121" s="93"/>
      <c r="ID121" s="93"/>
      <c r="IE121" s="93"/>
      <c r="IF121" s="93"/>
      <c r="IG121" s="93"/>
      <c r="IH121" s="93"/>
      <c r="II121" s="93"/>
      <c r="IJ121" s="93"/>
      <c r="IK121" s="93"/>
      <c r="IL121" s="93"/>
      <c r="IM121" s="93"/>
      <c r="IN121" s="93"/>
      <c r="IO121" s="93"/>
      <c r="IP121" s="93"/>
      <c r="IQ121" s="93"/>
    </row>
    <row r="122" ht="17.25" spans="1:251">
      <c r="A122" s="83"/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48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  <c r="AA122" s="8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93"/>
      <c r="AW122" s="93"/>
      <c r="AX122" s="93"/>
      <c r="AY122" s="93"/>
      <c r="AZ122" s="93"/>
      <c r="BA122" s="93"/>
      <c r="BB122" s="93"/>
      <c r="BC122" s="93"/>
      <c r="BD122" s="93"/>
      <c r="BE122" s="93"/>
      <c r="BF122" s="93"/>
      <c r="BG122" s="93"/>
      <c r="BH122" s="93"/>
      <c r="BI122" s="93"/>
      <c r="BJ122" s="93"/>
      <c r="BK122" s="93"/>
      <c r="BL122" s="93"/>
      <c r="BM122" s="93"/>
      <c r="BN122" s="93"/>
      <c r="BO122" s="93"/>
      <c r="BP122" s="93"/>
      <c r="BQ122" s="93"/>
      <c r="BR122" s="93"/>
      <c r="BS122" s="93"/>
      <c r="BT122" s="93"/>
      <c r="BU122" s="93"/>
      <c r="BV122" s="93"/>
      <c r="BW122" s="93"/>
      <c r="BX122" s="93"/>
      <c r="BY122" s="93"/>
      <c r="BZ122" s="93"/>
      <c r="CA122" s="93"/>
      <c r="CB122" s="93"/>
      <c r="CC122" s="93"/>
      <c r="CD122" s="93"/>
      <c r="CE122" s="93"/>
      <c r="CF122" s="93"/>
      <c r="CG122" s="93"/>
      <c r="CH122" s="93"/>
      <c r="CI122" s="93"/>
      <c r="CJ122" s="93"/>
      <c r="CK122" s="93"/>
      <c r="CL122" s="93"/>
      <c r="CM122" s="93"/>
      <c r="CN122" s="93"/>
      <c r="CO122" s="93"/>
      <c r="CP122" s="93"/>
      <c r="CQ122" s="93"/>
      <c r="CR122" s="93"/>
      <c r="CS122" s="93"/>
      <c r="CT122" s="93"/>
      <c r="CU122" s="93"/>
      <c r="CV122" s="93"/>
      <c r="CW122" s="93"/>
      <c r="CX122" s="93"/>
      <c r="CY122" s="93"/>
      <c r="CZ122" s="93"/>
      <c r="DA122" s="93"/>
      <c r="DB122" s="93"/>
      <c r="DC122" s="93"/>
      <c r="DD122" s="93"/>
      <c r="DE122" s="93"/>
      <c r="DF122" s="93"/>
      <c r="DG122" s="93"/>
      <c r="DH122" s="93"/>
      <c r="DI122" s="93"/>
      <c r="DJ122" s="93"/>
      <c r="DK122" s="93"/>
      <c r="DL122" s="93"/>
      <c r="DM122" s="93"/>
      <c r="DN122" s="93"/>
      <c r="DO122" s="93"/>
      <c r="DP122" s="93"/>
      <c r="DQ122" s="93"/>
      <c r="DR122" s="93"/>
      <c r="DS122" s="93"/>
      <c r="DT122" s="93"/>
      <c r="DU122" s="93"/>
      <c r="DV122" s="93"/>
      <c r="DW122" s="93"/>
      <c r="DX122" s="93"/>
      <c r="DY122" s="93"/>
      <c r="DZ122" s="93"/>
      <c r="EA122" s="93"/>
      <c r="EB122" s="93"/>
      <c r="EC122" s="93"/>
      <c r="ED122" s="93"/>
      <c r="EE122" s="93"/>
      <c r="EF122" s="93"/>
      <c r="EG122" s="93"/>
      <c r="EH122" s="93"/>
      <c r="EI122" s="93"/>
      <c r="EJ122" s="93"/>
      <c r="EK122" s="93"/>
      <c r="EL122" s="93"/>
      <c r="EM122" s="93"/>
      <c r="EN122" s="93"/>
      <c r="EO122" s="93"/>
      <c r="EP122" s="93"/>
      <c r="EQ122" s="93"/>
      <c r="ER122" s="93"/>
      <c r="ES122" s="93"/>
      <c r="ET122" s="93"/>
      <c r="EU122" s="93"/>
      <c r="EV122" s="93"/>
      <c r="EW122" s="93"/>
      <c r="EX122" s="93"/>
      <c r="EY122" s="93"/>
      <c r="EZ122" s="93"/>
      <c r="FA122" s="93"/>
      <c r="FB122" s="93"/>
      <c r="FC122" s="93"/>
      <c r="FD122" s="93"/>
      <c r="FE122" s="93"/>
      <c r="FF122" s="93"/>
      <c r="FG122" s="93"/>
      <c r="FH122" s="93"/>
      <c r="FI122" s="93"/>
      <c r="FJ122" s="93"/>
      <c r="FK122" s="93"/>
      <c r="FL122" s="93"/>
      <c r="FM122" s="93"/>
      <c r="FN122" s="93"/>
      <c r="FO122" s="93"/>
      <c r="FP122" s="93"/>
      <c r="FQ122" s="93"/>
      <c r="FR122" s="93"/>
      <c r="FS122" s="93"/>
      <c r="FT122" s="93"/>
      <c r="FU122" s="93"/>
      <c r="FV122" s="93"/>
      <c r="FW122" s="93"/>
      <c r="FX122" s="93"/>
      <c r="FY122" s="93"/>
      <c r="FZ122" s="93"/>
      <c r="GA122" s="93"/>
      <c r="GB122" s="93"/>
      <c r="GC122" s="93"/>
      <c r="GD122" s="93"/>
      <c r="GE122" s="93"/>
      <c r="GF122" s="93"/>
      <c r="GG122" s="93"/>
      <c r="GH122" s="93"/>
      <c r="GI122" s="93"/>
      <c r="GJ122" s="93"/>
      <c r="GK122" s="93"/>
      <c r="GL122" s="93"/>
      <c r="GM122" s="93"/>
      <c r="GN122" s="93"/>
      <c r="GO122" s="93"/>
      <c r="GP122" s="93"/>
      <c r="GQ122" s="93"/>
      <c r="GR122" s="93"/>
      <c r="GS122" s="93"/>
      <c r="GT122" s="93"/>
      <c r="GU122" s="93"/>
      <c r="GV122" s="93"/>
      <c r="GW122" s="93"/>
      <c r="GX122" s="93"/>
      <c r="GY122" s="93"/>
      <c r="GZ122" s="93"/>
      <c r="HA122" s="93"/>
      <c r="HB122" s="93"/>
      <c r="HC122" s="93"/>
      <c r="HD122" s="93"/>
      <c r="HE122" s="93"/>
      <c r="HF122" s="93"/>
      <c r="HG122" s="93"/>
      <c r="HH122" s="93"/>
      <c r="HI122" s="93"/>
      <c r="HJ122" s="93"/>
      <c r="HK122" s="93"/>
      <c r="HL122" s="93"/>
      <c r="HM122" s="93"/>
      <c r="HN122" s="93"/>
      <c r="HO122" s="93"/>
      <c r="HP122" s="93"/>
      <c r="HQ122" s="93"/>
      <c r="HR122" s="93"/>
      <c r="HS122" s="93"/>
      <c r="HT122" s="93"/>
      <c r="HU122" s="93"/>
      <c r="HV122" s="93"/>
      <c r="HW122" s="93"/>
      <c r="HX122" s="93"/>
      <c r="HY122" s="93"/>
      <c r="HZ122" s="93"/>
      <c r="IA122" s="93"/>
      <c r="IB122" s="93"/>
      <c r="IC122" s="93"/>
      <c r="ID122" s="93"/>
      <c r="IE122" s="93"/>
      <c r="IF122" s="93"/>
      <c r="IG122" s="93"/>
      <c r="IH122" s="93"/>
      <c r="II122" s="93"/>
      <c r="IJ122" s="93"/>
      <c r="IK122" s="93"/>
      <c r="IL122" s="93"/>
      <c r="IM122" s="93"/>
      <c r="IN122" s="93"/>
      <c r="IO122" s="93"/>
      <c r="IP122" s="93"/>
      <c r="IQ122" s="93"/>
    </row>
    <row r="123" ht="17.25" spans="1:251">
      <c r="A123" s="83"/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48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  <c r="AV123" s="93"/>
      <c r="AW123" s="93"/>
      <c r="AX123" s="93"/>
      <c r="AY123" s="93"/>
      <c r="AZ123" s="93"/>
      <c r="BA123" s="93"/>
      <c r="BB123" s="93"/>
      <c r="BC123" s="93"/>
      <c r="BD123" s="93"/>
      <c r="BE123" s="93"/>
      <c r="BF123" s="93"/>
      <c r="BG123" s="93"/>
      <c r="BH123" s="93"/>
      <c r="BI123" s="93"/>
      <c r="BJ123" s="93"/>
      <c r="BK123" s="93"/>
      <c r="BL123" s="93"/>
      <c r="BM123" s="93"/>
      <c r="BN123" s="93"/>
      <c r="BO123" s="93"/>
      <c r="BP123" s="93"/>
      <c r="BQ123" s="93"/>
      <c r="BR123" s="93"/>
      <c r="BS123" s="93"/>
      <c r="BT123" s="93"/>
      <c r="BU123" s="93"/>
      <c r="BV123" s="93"/>
      <c r="BW123" s="93"/>
      <c r="BX123" s="93"/>
      <c r="BY123" s="93"/>
      <c r="BZ123" s="93"/>
      <c r="CA123" s="93"/>
      <c r="CB123" s="93"/>
      <c r="CC123" s="93"/>
      <c r="CD123" s="93"/>
      <c r="CE123" s="93"/>
      <c r="CF123" s="93"/>
      <c r="CG123" s="93"/>
      <c r="CH123" s="93"/>
      <c r="CI123" s="93"/>
      <c r="CJ123" s="93"/>
      <c r="CK123" s="93"/>
      <c r="CL123" s="93"/>
      <c r="CM123" s="93"/>
      <c r="CN123" s="93"/>
      <c r="CO123" s="93"/>
      <c r="CP123" s="93"/>
      <c r="CQ123" s="93"/>
      <c r="CR123" s="93"/>
      <c r="CS123" s="93"/>
      <c r="CT123" s="93"/>
      <c r="CU123" s="93"/>
      <c r="CV123" s="93"/>
      <c r="CW123" s="93"/>
      <c r="CX123" s="93"/>
      <c r="CY123" s="93"/>
      <c r="CZ123" s="93"/>
      <c r="DA123" s="93"/>
      <c r="DB123" s="93"/>
      <c r="DC123" s="93"/>
      <c r="DD123" s="93"/>
      <c r="DE123" s="93"/>
      <c r="DF123" s="93"/>
      <c r="DG123" s="93"/>
      <c r="DH123" s="93"/>
      <c r="DI123" s="93"/>
      <c r="DJ123" s="93"/>
      <c r="DK123" s="93"/>
      <c r="DL123" s="93"/>
      <c r="DM123" s="93"/>
      <c r="DN123" s="93"/>
      <c r="DO123" s="93"/>
      <c r="DP123" s="93"/>
      <c r="DQ123" s="93"/>
      <c r="DR123" s="93"/>
      <c r="DS123" s="93"/>
      <c r="DT123" s="93"/>
      <c r="DU123" s="93"/>
      <c r="DV123" s="93"/>
      <c r="DW123" s="93"/>
      <c r="DX123" s="93"/>
      <c r="DY123" s="93"/>
      <c r="DZ123" s="93"/>
      <c r="EA123" s="93"/>
      <c r="EB123" s="93"/>
      <c r="EC123" s="93"/>
      <c r="ED123" s="93"/>
      <c r="EE123" s="93"/>
      <c r="EF123" s="93"/>
      <c r="EG123" s="93"/>
      <c r="EH123" s="93"/>
      <c r="EI123" s="93"/>
      <c r="EJ123" s="93"/>
      <c r="EK123" s="93"/>
      <c r="EL123" s="93"/>
      <c r="EM123" s="93"/>
      <c r="EN123" s="93"/>
      <c r="EO123" s="93"/>
      <c r="EP123" s="93"/>
      <c r="EQ123" s="93"/>
      <c r="ER123" s="93"/>
      <c r="ES123" s="93"/>
      <c r="ET123" s="93"/>
      <c r="EU123" s="93"/>
      <c r="EV123" s="93"/>
      <c r="EW123" s="93"/>
      <c r="EX123" s="93"/>
      <c r="EY123" s="93"/>
      <c r="EZ123" s="93"/>
      <c r="FA123" s="93"/>
      <c r="FB123" s="93"/>
      <c r="FC123" s="93"/>
      <c r="FD123" s="93"/>
      <c r="FE123" s="93"/>
      <c r="FF123" s="93"/>
      <c r="FG123" s="93"/>
      <c r="FH123" s="93"/>
      <c r="FI123" s="93"/>
      <c r="FJ123" s="93"/>
      <c r="FK123" s="93"/>
      <c r="FL123" s="93"/>
      <c r="FM123" s="93"/>
      <c r="FN123" s="93"/>
      <c r="FO123" s="93"/>
      <c r="FP123" s="93"/>
      <c r="FQ123" s="93"/>
      <c r="FR123" s="93"/>
      <c r="FS123" s="93"/>
      <c r="FT123" s="93"/>
      <c r="FU123" s="93"/>
      <c r="FV123" s="93"/>
      <c r="FW123" s="93"/>
      <c r="FX123" s="93"/>
      <c r="FY123" s="93"/>
      <c r="FZ123" s="93"/>
      <c r="GA123" s="93"/>
      <c r="GB123" s="93"/>
      <c r="GC123" s="93"/>
      <c r="GD123" s="93"/>
      <c r="GE123" s="93"/>
      <c r="GF123" s="93"/>
      <c r="GG123" s="93"/>
      <c r="GH123" s="93"/>
      <c r="GI123" s="93"/>
      <c r="GJ123" s="93"/>
      <c r="GK123" s="93"/>
      <c r="GL123" s="93"/>
      <c r="GM123" s="93"/>
      <c r="GN123" s="93"/>
      <c r="GO123" s="93"/>
      <c r="GP123" s="93"/>
      <c r="GQ123" s="93"/>
      <c r="GR123" s="93"/>
      <c r="GS123" s="93"/>
      <c r="GT123" s="93"/>
      <c r="GU123" s="93"/>
      <c r="GV123" s="93"/>
      <c r="GW123" s="93"/>
      <c r="GX123" s="93"/>
      <c r="GY123" s="93"/>
      <c r="GZ123" s="93"/>
      <c r="HA123" s="93"/>
      <c r="HB123" s="93"/>
      <c r="HC123" s="93"/>
      <c r="HD123" s="93"/>
      <c r="HE123" s="93"/>
      <c r="HF123" s="93"/>
      <c r="HG123" s="93"/>
      <c r="HH123" s="93"/>
      <c r="HI123" s="93"/>
      <c r="HJ123" s="93"/>
      <c r="HK123" s="93"/>
      <c r="HL123" s="93"/>
      <c r="HM123" s="93"/>
      <c r="HN123" s="93"/>
      <c r="HO123" s="93"/>
      <c r="HP123" s="93"/>
      <c r="HQ123" s="93"/>
      <c r="HR123" s="93"/>
      <c r="HS123" s="93"/>
      <c r="HT123" s="93"/>
      <c r="HU123" s="93"/>
      <c r="HV123" s="93"/>
      <c r="HW123" s="93"/>
      <c r="HX123" s="93"/>
      <c r="HY123" s="93"/>
      <c r="HZ123" s="93"/>
      <c r="IA123" s="93"/>
      <c r="IB123" s="93"/>
      <c r="IC123" s="93"/>
      <c r="ID123" s="93"/>
      <c r="IE123" s="93"/>
      <c r="IF123" s="93"/>
      <c r="IG123" s="93"/>
      <c r="IH123" s="93"/>
      <c r="II123" s="93"/>
      <c r="IJ123" s="93"/>
      <c r="IK123" s="93"/>
      <c r="IL123" s="93"/>
      <c r="IM123" s="93"/>
      <c r="IN123" s="93"/>
      <c r="IO123" s="93"/>
      <c r="IP123" s="93"/>
      <c r="IQ123" s="93"/>
    </row>
    <row r="124" ht="17.25" spans="1:251">
      <c r="A124" s="83"/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48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  <c r="AV124" s="93"/>
      <c r="AW124" s="93"/>
      <c r="AX124" s="93"/>
      <c r="AY124" s="93"/>
      <c r="AZ124" s="93"/>
      <c r="BA124" s="93"/>
      <c r="BB124" s="93"/>
      <c r="BC124" s="93"/>
      <c r="BD124" s="93"/>
      <c r="BE124" s="93"/>
      <c r="BF124" s="93"/>
      <c r="BG124" s="93"/>
      <c r="BH124" s="93"/>
      <c r="BI124" s="93"/>
      <c r="BJ124" s="93"/>
      <c r="BK124" s="93"/>
      <c r="BL124" s="93"/>
      <c r="BM124" s="93"/>
      <c r="BN124" s="93"/>
      <c r="BO124" s="93"/>
      <c r="BP124" s="93"/>
      <c r="BQ124" s="93"/>
      <c r="BR124" s="93"/>
      <c r="BS124" s="93"/>
      <c r="BT124" s="93"/>
      <c r="BU124" s="93"/>
      <c r="BV124" s="93"/>
      <c r="BW124" s="93"/>
      <c r="BX124" s="93"/>
      <c r="BY124" s="93"/>
      <c r="BZ124" s="93"/>
      <c r="CA124" s="93"/>
      <c r="CB124" s="93"/>
      <c r="CC124" s="93"/>
      <c r="CD124" s="93"/>
      <c r="CE124" s="93"/>
      <c r="CF124" s="93"/>
      <c r="CG124" s="93"/>
      <c r="CH124" s="93"/>
      <c r="CI124" s="93"/>
      <c r="CJ124" s="93"/>
      <c r="CK124" s="93"/>
      <c r="CL124" s="93"/>
      <c r="CM124" s="93"/>
      <c r="CN124" s="93"/>
      <c r="CO124" s="93"/>
      <c r="CP124" s="93"/>
      <c r="CQ124" s="93"/>
      <c r="CR124" s="93"/>
      <c r="CS124" s="93"/>
      <c r="CT124" s="93"/>
      <c r="CU124" s="93"/>
      <c r="CV124" s="93"/>
      <c r="CW124" s="93"/>
      <c r="CX124" s="93"/>
      <c r="CY124" s="93"/>
      <c r="CZ124" s="93"/>
      <c r="DA124" s="93"/>
      <c r="DB124" s="93"/>
      <c r="DC124" s="93"/>
      <c r="DD124" s="93"/>
      <c r="DE124" s="93"/>
      <c r="DF124" s="93"/>
      <c r="DG124" s="93"/>
      <c r="DH124" s="93"/>
      <c r="DI124" s="93"/>
      <c r="DJ124" s="93"/>
      <c r="DK124" s="93"/>
      <c r="DL124" s="93"/>
      <c r="DM124" s="93"/>
      <c r="DN124" s="93"/>
      <c r="DO124" s="93"/>
      <c r="DP124" s="93"/>
      <c r="DQ124" s="93"/>
      <c r="DR124" s="93"/>
      <c r="DS124" s="93"/>
      <c r="DT124" s="93"/>
      <c r="DU124" s="93"/>
      <c r="DV124" s="93"/>
      <c r="DW124" s="93"/>
      <c r="DX124" s="93"/>
      <c r="DY124" s="93"/>
      <c r="DZ124" s="93"/>
      <c r="EA124" s="93"/>
      <c r="EB124" s="93"/>
      <c r="EC124" s="93"/>
      <c r="ED124" s="93"/>
      <c r="EE124" s="93"/>
      <c r="EF124" s="93"/>
      <c r="EG124" s="93"/>
      <c r="EH124" s="93"/>
      <c r="EI124" s="93"/>
      <c r="EJ124" s="93"/>
      <c r="EK124" s="93"/>
      <c r="EL124" s="93"/>
      <c r="EM124" s="93"/>
      <c r="EN124" s="93"/>
      <c r="EO124" s="93"/>
      <c r="EP124" s="93"/>
      <c r="EQ124" s="93"/>
      <c r="ER124" s="93"/>
      <c r="ES124" s="93"/>
      <c r="ET124" s="93"/>
      <c r="EU124" s="93"/>
      <c r="EV124" s="93"/>
      <c r="EW124" s="93"/>
      <c r="EX124" s="93"/>
      <c r="EY124" s="93"/>
      <c r="EZ124" s="93"/>
      <c r="FA124" s="93"/>
      <c r="FB124" s="93"/>
      <c r="FC124" s="93"/>
      <c r="FD124" s="93"/>
      <c r="FE124" s="93"/>
      <c r="FF124" s="93"/>
      <c r="FG124" s="93"/>
      <c r="FH124" s="93"/>
      <c r="FI124" s="93"/>
      <c r="FJ124" s="93"/>
      <c r="FK124" s="93"/>
      <c r="FL124" s="93"/>
      <c r="FM124" s="93"/>
      <c r="FN124" s="93"/>
      <c r="FO124" s="93"/>
      <c r="FP124" s="93"/>
      <c r="FQ124" s="93"/>
      <c r="FR124" s="93"/>
      <c r="FS124" s="93"/>
      <c r="FT124" s="93"/>
      <c r="FU124" s="93"/>
      <c r="FV124" s="93"/>
      <c r="FW124" s="93"/>
      <c r="FX124" s="93"/>
      <c r="FY124" s="93"/>
      <c r="FZ124" s="93"/>
      <c r="GA124" s="93"/>
      <c r="GB124" s="93"/>
      <c r="GC124" s="93"/>
      <c r="GD124" s="93"/>
      <c r="GE124" s="93"/>
      <c r="GF124" s="93"/>
      <c r="GG124" s="93"/>
      <c r="GH124" s="93"/>
      <c r="GI124" s="93"/>
      <c r="GJ124" s="93"/>
      <c r="GK124" s="93"/>
      <c r="GL124" s="93"/>
      <c r="GM124" s="93"/>
      <c r="GN124" s="93"/>
      <c r="GO124" s="93"/>
      <c r="GP124" s="93"/>
      <c r="GQ124" s="93"/>
      <c r="GR124" s="93"/>
      <c r="GS124" s="93"/>
      <c r="GT124" s="93"/>
      <c r="GU124" s="93"/>
      <c r="GV124" s="93"/>
      <c r="GW124" s="93"/>
      <c r="GX124" s="93"/>
      <c r="GY124" s="93"/>
      <c r="GZ124" s="93"/>
      <c r="HA124" s="93"/>
      <c r="HB124" s="93"/>
      <c r="HC124" s="93"/>
      <c r="HD124" s="93"/>
      <c r="HE124" s="93"/>
      <c r="HF124" s="93"/>
      <c r="HG124" s="93"/>
      <c r="HH124" s="93"/>
      <c r="HI124" s="93"/>
      <c r="HJ124" s="93"/>
      <c r="HK124" s="93"/>
      <c r="HL124" s="93"/>
      <c r="HM124" s="93"/>
      <c r="HN124" s="93"/>
      <c r="HO124" s="93"/>
      <c r="HP124" s="93"/>
      <c r="HQ124" s="93"/>
      <c r="HR124" s="93"/>
      <c r="HS124" s="93"/>
      <c r="HT124" s="93"/>
      <c r="HU124" s="93"/>
      <c r="HV124" s="93"/>
      <c r="HW124" s="93"/>
      <c r="HX124" s="93"/>
      <c r="HY124" s="93"/>
      <c r="HZ124" s="93"/>
      <c r="IA124" s="93"/>
      <c r="IB124" s="93"/>
      <c r="IC124" s="93"/>
      <c r="ID124" s="93"/>
      <c r="IE124" s="93"/>
      <c r="IF124" s="93"/>
      <c r="IG124" s="93"/>
      <c r="IH124" s="93"/>
      <c r="II124" s="93"/>
      <c r="IJ124" s="93"/>
      <c r="IK124" s="93"/>
      <c r="IL124" s="93"/>
      <c r="IM124" s="93"/>
      <c r="IN124" s="93"/>
      <c r="IO124" s="93"/>
      <c r="IP124" s="93"/>
      <c r="IQ124" s="93"/>
    </row>
    <row r="125" ht="17.25" spans="1:251">
      <c r="A125" s="83"/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48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8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  <c r="AX125" s="93"/>
      <c r="AY125" s="93"/>
      <c r="AZ125" s="93"/>
      <c r="BA125" s="93"/>
      <c r="BB125" s="93"/>
      <c r="BC125" s="93"/>
      <c r="BD125" s="93"/>
      <c r="BE125" s="93"/>
      <c r="BF125" s="93"/>
      <c r="BG125" s="93"/>
      <c r="BH125" s="93"/>
      <c r="BI125" s="93"/>
      <c r="BJ125" s="93"/>
      <c r="BK125" s="93"/>
      <c r="BL125" s="93"/>
      <c r="BM125" s="93"/>
      <c r="BN125" s="93"/>
      <c r="BO125" s="93"/>
      <c r="BP125" s="93"/>
      <c r="BQ125" s="93"/>
      <c r="BR125" s="93"/>
      <c r="BS125" s="93"/>
      <c r="BT125" s="93"/>
      <c r="BU125" s="93"/>
      <c r="BV125" s="93"/>
      <c r="BW125" s="93"/>
      <c r="BX125" s="93"/>
      <c r="BY125" s="93"/>
      <c r="BZ125" s="93"/>
      <c r="CA125" s="93"/>
      <c r="CB125" s="93"/>
      <c r="CC125" s="93"/>
      <c r="CD125" s="93"/>
      <c r="CE125" s="93"/>
      <c r="CF125" s="93"/>
      <c r="CG125" s="93"/>
      <c r="CH125" s="93"/>
      <c r="CI125" s="93"/>
      <c r="CJ125" s="93"/>
      <c r="CK125" s="93"/>
      <c r="CL125" s="93"/>
      <c r="CM125" s="93"/>
      <c r="CN125" s="93"/>
      <c r="CO125" s="93"/>
      <c r="CP125" s="93"/>
      <c r="CQ125" s="93"/>
      <c r="CR125" s="93"/>
      <c r="CS125" s="93"/>
      <c r="CT125" s="93"/>
      <c r="CU125" s="93"/>
      <c r="CV125" s="93"/>
      <c r="CW125" s="93"/>
      <c r="CX125" s="93"/>
      <c r="CY125" s="93"/>
      <c r="CZ125" s="93"/>
      <c r="DA125" s="93"/>
      <c r="DB125" s="93"/>
      <c r="DC125" s="93"/>
      <c r="DD125" s="93"/>
      <c r="DE125" s="93"/>
      <c r="DF125" s="93"/>
      <c r="DG125" s="93"/>
      <c r="DH125" s="93"/>
      <c r="DI125" s="93"/>
      <c r="DJ125" s="93"/>
      <c r="DK125" s="93"/>
      <c r="DL125" s="93"/>
      <c r="DM125" s="93"/>
      <c r="DN125" s="93"/>
      <c r="DO125" s="93"/>
      <c r="DP125" s="93"/>
      <c r="DQ125" s="93"/>
      <c r="DR125" s="93"/>
      <c r="DS125" s="93"/>
      <c r="DT125" s="93"/>
      <c r="DU125" s="93"/>
      <c r="DV125" s="93"/>
      <c r="DW125" s="93"/>
      <c r="DX125" s="93"/>
      <c r="DY125" s="93"/>
      <c r="DZ125" s="93"/>
      <c r="EA125" s="93"/>
      <c r="EB125" s="93"/>
      <c r="EC125" s="93"/>
      <c r="ED125" s="93"/>
      <c r="EE125" s="93"/>
      <c r="EF125" s="93"/>
      <c r="EG125" s="93"/>
      <c r="EH125" s="93"/>
      <c r="EI125" s="93"/>
      <c r="EJ125" s="93"/>
      <c r="EK125" s="93"/>
      <c r="EL125" s="93"/>
      <c r="EM125" s="93"/>
      <c r="EN125" s="93"/>
      <c r="EO125" s="93"/>
      <c r="EP125" s="93"/>
      <c r="EQ125" s="93"/>
      <c r="ER125" s="93"/>
      <c r="ES125" s="93"/>
      <c r="ET125" s="93"/>
      <c r="EU125" s="93"/>
      <c r="EV125" s="93"/>
      <c r="EW125" s="93"/>
      <c r="EX125" s="93"/>
      <c r="EY125" s="93"/>
      <c r="EZ125" s="93"/>
      <c r="FA125" s="93"/>
      <c r="FB125" s="93"/>
      <c r="FC125" s="93"/>
      <c r="FD125" s="93"/>
      <c r="FE125" s="93"/>
      <c r="FF125" s="93"/>
      <c r="FG125" s="93"/>
      <c r="FH125" s="93"/>
      <c r="FI125" s="93"/>
      <c r="FJ125" s="93"/>
      <c r="FK125" s="93"/>
      <c r="FL125" s="93"/>
      <c r="FM125" s="93"/>
      <c r="FN125" s="93"/>
      <c r="FO125" s="93"/>
      <c r="FP125" s="93"/>
      <c r="FQ125" s="93"/>
      <c r="FR125" s="93"/>
      <c r="FS125" s="93"/>
      <c r="FT125" s="93"/>
      <c r="FU125" s="93"/>
      <c r="FV125" s="93"/>
      <c r="FW125" s="93"/>
      <c r="FX125" s="93"/>
      <c r="FY125" s="93"/>
      <c r="FZ125" s="93"/>
      <c r="GA125" s="93"/>
      <c r="GB125" s="93"/>
      <c r="GC125" s="93"/>
      <c r="GD125" s="93"/>
      <c r="GE125" s="93"/>
      <c r="GF125" s="93"/>
      <c r="GG125" s="93"/>
      <c r="GH125" s="93"/>
      <c r="GI125" s="93"/>
      <c r="GJ125" s="93"/>
      <c r="GK125" s="93"/>
      <c r="GL125" s="93"/>
      <c r="GM125" s="93"/>
      <c r="GN125" s="93"/>
      <c r="GO125" s="93"/>
      <c r="GP125" s="93"/>
      <c r="GQ125" s="93"/>
      <c r="GR125" s="93"/>
      <c r="GS125" s="93"/>
      <c r="GT125" s="93"/>
      <c r="GU125" s="93"/>
      <c r="GV125" s="93"/>
      <c r="GW125" s="93"/>
      <c r="GX125" s="93"/>
      <c r="GY125" s="93"/>
      <c r="GZ125" s="93"/>
      <c r="HA125" s="93"/>
      <c r="HB125" s="93"/>
      <c r="HC125" s="93"/>
      <c r="HD125" s="93"/>
      <c r="HE125" s="93"/>
      <c r="HF125" s="93"/>
      <c r="HG125" s="93"/>
      <c r="HH125" s="93"/>
      <c r="HI125" s="93"/>
      <c r="HJ125" s="93"/>
      <c r="HK125" s="93"/>
      <c r="HL125" s="93"/>
      <c r="HM125" s="93"/>
      <c r="HN125" s="93"/>
      <c r="HO125" s="93"/>
      <c r="HP125" s="93"/>
      <c r="HQ125" s="93"/>
      <c r="HR125" s="93"/>
      <c r="HS125" s="93"/>
      <c r="HT125" s="93"/>
      <c r="HU125" s="93"/>
      <c r="HV125" s="93"/>
      <c r="HW125" s="93"/>
      <c r="HX125" s="93"/>
      <c r="HY125" s="93"/>
      <c r="HZ125" s="93"/>
      <c r="IA125" s="93"/>
      <c r="IB125" s="93"/>
      <c r="IC125" s="93"/>
      <c r="ID125" s="93"/>
      <c r="IE125" s="93"/>
      <c r="IF125" s="93"/>
      <c r="IG125" s="93"/>
      <c r="IH125" s="93"/>
      <c r="II125" s="93"/>
      <c r="IJ125" s="93"/>
      <c r="IK125" s="93"/>
      <c r="IL125" s="93"/>
      <c r="IM125" s="93"/>
      <c r="IN125" s="93"/>
      <c r="IO125" s="93"/>
      <c r="IP125" s="93"/>
      <c r="IQ125" s="93"/>
    </row>
    <row r="126" ht="17.25" spans="1:251">
      <c r="A126" s="83"/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48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  <c r="BK126" s="93"/>
      <c r="BL126" s="93"/>
      <c r="BM126" s="93"/>
      <c r="BN126" s="93"/>
      <c r="BO126" s="93"/>
      <c r="BP126" s="93"/>
      <c r="BQ126" s="93"/>
      <c r="BR126" s="93"/>
      <c r="BS126" s="93"/>
      <c r="BT126" s="93"/>
      <c r="BU126" s="93"/>
      <c r="BV126" s="93"/>
      <c r="BW126" s="93"/>
      <c r="BX126" s="93"/>
      <c r="BY126" s="93"/>
      <c r="BZ126" s="93"/>
      <c r="CA126" s="93"/>
      <c r="CB126" s="93"/>
      <c r="CC126" s="93"/>
      <c r="CD126" s="93"/>
      <c r="CE126" s="93"/>
      <c r="CF126" s="93"/>
      <c r="CG126" s="93"/>
      <c r="CH126" s="93"/>
      <c r="CI126" s="93"/>
      <c r="CJ126" s="93"/>
      <c r="CK126" s="93"/>
      <c r="CL126" s="93"/>
      <c r="CM126" s="93"/>
      <c r="CN126" s="93"/>
      <c r="CO126" s="93"/>
      <c r="CP126" s="93"/>
      <c r="CQ126" s="93"/>
      <c r="CR126" s="93"/>
      <c r="CS126" s="93"/>
      <c r="CT126" s="93"/>
      <c r="CU126" s="93"/>
      <c r="CV126" s="93"/>
      <c r="CW126" s="93"/>
      <c r="CX126" s="93"/>
      <c r="CY126" s="93"/>
      <c r="CZ126" s="93"/>
      <c r="DA126" s="93"/>
      <c r="DB126" s="93"/>
      <c r="DC126" s="93"/>
      <c r="DD126" s="93"/>
      <c r="DE126" s="93"/>
      <c r="DF126" s="93"/>
      <c r="DG126" s="93"/>
      <c r="DH126" s="93"/>
      <c r="DI126" s="93"/>
      <c r="DJ126" s="93"/>
      <c r="DK126" s="93"/>
      <c r="DL126" s="93"/>
      <c r="DM126" s="93"/>
      <c r="DN126" s="93"/>
      <c r="DO126" s="93"/>
      <c r="DP126" s="93"/>
      <c r="DQ126" s="93"/>
      <c r="DR126" s="93"/>
      <c r="DS126" s="93"/>
      <c r="DT126" s="93"/>
      <c r="DU126" s="93"/>
      <c r="DV126" s="93"/>
      <c r="DW126" s="93"/>
      <c r="DX126" s="93"/>
      <c r="DY126" s="93"/>
      <c r="DZ126" s="93"/>
      <c r="EA126" s="93"/>
      <c r="EB126" s="93"/>
      <c r="EC126" s="93"/>
      <c r="ED126" s="93"/>
      <c r="EE126" s="93"/>
      <c r="EF126" s="93"/>
      <c r="EG126" s="93"/>
      <c r="EH126" s="93"/>
      <c r="EI126" s="93"/>
      <c r="EJ126" s="93"/>
      <c r="EK126" s="93"/>
      <c r="EL126" s="93"/>
      <c r="EM126" s="93"/>
      <c r="EN126" s="93"/>
      <c r="EO126" s="93"/>
      <c r="EP126" s="93"/>
      <c r="EQ126" s="93"/>
      <c r="ER126" s="93"/>
      <c r="ES126" s="93"/>
      <c r="ET126" s="93"/>
      <c r="EU126" s="93"/>
      <c r="EV126" s="93"/>
      <c r="EW126" s="93"/>
      <c r="EX126" s="93"/>
      <c r="EY126" s="93"/>
      <c r="EZ126" s="93"/>
      <c r="FA126" s="93"/>
      <c r="FB126" s="93"/>
      <c r="FC126" s="93"/>
      <c r="FD126" s="93"/>
      <c r="FE126" s="93"/>
      <c r="FF126" s="93"/>
      <c r="FG126" s="93"/>
      <c r="FH126" s="93"/>
      <c r="FI126" s="93"/>
      <c r="FJ126" s="93"/>
      <c r="FK126" s="93"/>
      <c r="FL126" s="93"/>
      <c r="FM126" s="93"/>
      <c r="FN126" s="93"/>
      <c r="FO126" s="93"/>
      <c r="FP126" s="93"/>
      <c r="FQ126" s="93"/>
      <c r="FR126" s="93"/>
      <c r="FS126" s="93"/>
      <c r="FT126" s="93"/>
      <c r="FU126" s="93"/>
      <c r="FV126" s="93"/>
      <c r="FW126" s="93"/>
      <c r="FX126" s="93"/>
      <c r="FY126" s="93"/>
      <c r="FZ126" s="93"/>
      <c r="GA126" s="93"/>
      <c r="GB126" s="93"/>
      <c r="GC126" s="93"/>
      <c r="GD126" s="93"/>
      <c r="GE126" s="93"/>
      <c r="GF126" s="93"/>
      <c r="GG126" s="93"/>
      <c r="GH126" s="93"/>
      <c r="GI126" s="93"/>
      <c r="GJ126" s="93"/>
      <c r="GK126" s="93"/>
      <c r="GL126" s="93"/>
      <c r="GM126" s="93"/>
      <c r="GN126" s="93"/>
      <c r="GO126" s="93"/>
      <c r="GP126" s="93"/>
      <c r="GQ126" s="93"/>
      <c r="GR126" s="93"/>
      <c r="GS126" s="93"/>
      <c r="GT126" s="93"/>
      <c r="GU126" s="93"/>
      <c r="GV126" s="93"/>
      <c r="GW126" s="93"/>
      <c r="GX126" s="93"/>
      <c r="GY126" s="93"/>
      <c r="GZ126" s="93"/>
      <c r="HA126" s="93"/>
      <c r="HB126" s="93"/>
      <c r="HC126" s="93"/>
      <c r="HD126" s="93"/>
      <c r="HE126" s="93"/>
      <c r="HF126" s="93"/>
      <c r="HG126" s="93"/>
      <c r="HH126" s="93"/>
      <c r="HI126" s="93"/>
      <c r="HJ126" s="93"/>
      <c r="HK126" s="93"/>
      <c r="HL126" s="93"/>
      <c r="HM126" s="93"/>
      <c r="HN126" s="93"/>
      <c r="HO126" s="93"/>
      <c r="HP126" s="93"/>
      <c r="HQ126" s="93"/>
      <c r="HR126" s="93"/>
      <c r="HS126" s="93"/>
      <c r="HT126" s="93"/>
      <c r="HU126" s="93"/>
      <c r="HV126" s="93"/>
      <c r="HW126" s="93"/>
      <c r="HX126" s="93"/>
      <c r="HY126" s="93"/>
      <c r="HZ126" s="93"/>
      <c r="IA126" s="93"/>
      <c r="IB126" s="93"/>
      <c r="IC126" s="93"/>
      <c r="ID126" s="93"/>
      <c r="IE126" s="93"/>
      <c r="IF126" s="93"/>
      <c r="IG126" s="93"/>
      <c r="IH126" s="93"/>
      <c r="II126" s="93"/>
      <c r="IJ126" s="93"/>
      <c r="IK126" s="93"/>
      <c r="IL126" s="93"/>
      <c r="IM126" s="93"/>
      <c r="IN126" s="93"/>
      <c r="IO126" s="93"/>
      <c r="IP126" s="93"/>
      <c r="IQ126" s="93"/>
    </row>
    <row r="127" ht="17.25" spans="1:251">
      <c r="A127" s="83"/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48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  <c r="AV127" s="93"/>
      <c r="AW127" s="93"/>
      <c r="AX127" s="93"/>
      <c r="AY127" s="93"/>
      <c r="AZ127" s="93"/>
      <c r="BA127" s="93"/>
      <c r="BB127" s="93"/>
      <c r="BC127" s="93"/>
      <c r="BD127" s="93"/>
      <c r="BE127" s="93"/>
      <c r="BF127" s="93"/>
      <c r="BG127" s="93"/>
      <c r="BH127" s="93"/>
      <c r="BI127" s="93"/>
      <c r="BJ127" s="93"/>
      <c r="BK127" s="93"/>
      <c r="BL127" s="93"/>
      <c r="BM127" s="93"/>
      <c r="BN127" s="93"/>
      <c r="BO127" s="93"/>
      <c r="BP127" s="93"/>
      <c r="BQ127" s="93"/>
      <c r="BR127" s="93"/>
      <c r="BS127" s="93"/>
      <c r="BT127" s="93"/>
      <c r="BU127" s="93"/>
      <c r="BV127" s="93"/>
      <c r="BW127" s="93"/>
      <c r="BX127" s="93"/>
      <c r="BY127" s="93"/>
      <c r="BZ127" s="93"/>
      <c r="CA127" s="93"/>
      <c r="CB127" s="93"/>
      <c r="CC127" s="93"/>
      <c r="CD127" s="93"/>
      <c r="CE127" s="93"/>
      <c r="CF127" s="93"/>
      <c r="CG127" s="93"/>
      <c r="CH127" s="93"/>
      <c r="CI127" s="93"/>
      <c r="CJ127" s="93"/>
      <c r="CK127" s="93"/>
      <c r="CL127" s="93"/>
      <c r="CM127" s="93"/>
      <c r="CN127" s="93"/>
      <c r="CO127" s="93"/>
      <c r="CP127" s="93"/>
      <c r="CQ127" s="93"/>
      <c r="CR127" s="93"/>
      <c r="CS127" s="93"/>
      <c r="CT127" s="93"/>
      <c r="CU127" s="93"/>
      <c r="CV127" s="93"/>
      <c r="CW127" s="93"/>
      <c r="CX127" s="93"/>
      <c r="CY127" s="93"/>
      <c r="CZ127" s="93"/>
      <c r="DA127" s="93"/>
      <c r="DB127" s="93"/>
      <c r="DC127" s="93"/>
      <c r="DD127" s="93"/>
      <c r="DE127" s="93"/>
      <c r="DF127" s="93"/>
      <c r="DG127" s="93"/>
      <c r="DH127" s="93"/>
      <c r="DI127" s="93"/>
      <c r="DJ127" s="93"/>
      <c r="DK127" s="93"/>
      <c r="DL127" s="93"/>
      <c r="DM127" s="93"/>
      <c r="DN127" s="93"/>
      <c r="DO127" s="93"/>
      <c r="DP127" s="93"/>
      <c r="DQ127" s="93"/>
      <c r="DR127" s="93"/>
      <c r="DS127" s="93"/>
      <c r="DT127" s="93"/>
      <c r="DU127" s="93"/>
      <c r="DV127" s="93"/>
      <c r="DW127" s="93"/>
      <c r="DX127" s="93"/>
      <c r="DY127" s="93"/>
      <c r="DZ127" s="93"/>
      <c r="EA127" s="93"/>
      <c r="EB127" s="93"/>
      <c r="EC127" s="93"/>
      <c r="ED127" s="93"/>
      <c r="EE127" s="93"/>
      <c r="EF127" s="93"/>
      <c r="EG127" s="93"/>
      <c r="EH127" s="93"/>
      <c r="EI127" s="93"/>
      <c r="EJ127" s="93"/>
      <c r="EK127" s="93"/>
      <c r="EL127" s="93"/>
      <c r="EM127" s="93"/>
      <c r="EN127" s="93"/>
      <c r="EO127" s="93"/>
      <c r="EP127" s="93"/>
      <c r="EQ127" s="93"/>
      <c r="ER127" s="93"/>
      <c r="ES127" s="93"/>
      <c r="ET127" s="93"/>
      <c r="EU127" s="93"/>
      <c r="EV127" s="93"/>
      <c r="EW127" s="93"/>
      <c r="EX127" s="93"/>
      <c r="EY127" s="93"/>
      <c r="EZ127" s="93"/>
      <c r="FA127" s="93"/>
      <c r="FB127" s="93"/>
      <c r="FC127" s="93"/>
      <c r="FD127" s="93"/>
      <c r="FE127" s="93"/>
      <c r="FF127" s="93"/>
      <c r="FG127" s="93"/>
      <c r="FH127" s="93"/>
      <c r="FI127" s="93"/>
      <c r="FJ127" s="93"/>
      <c r="FK127" s="93"/>
      <c r="FL127" s="93"/>
      <c r="FM127" s="93"/>
      <c r="FN127" s="93"/>
      <c r="FO127" s="93"/>
      <c r="FP127" s="93"/>
      <c r="FQ127" s="93"/>
      <c r="FR127" s="93"/>
      <c r="FS127" s="93"/>
      <c r="FT127" s="93"/>
      <c r="FU127" s="93"/>
      <c r="FV127" s="93"/>
      <c r="FW127" s="93"/>
      <c r="FX127" s="93"/>
      <c r="FY127" s="93"/>
      <c r="FZ127" s="93"/>
      <c r="GA127" s="93"/>
      <c r="GB127" s="93"/>
      <c r="GC127" s="93"/>
      <c r="GD127" s="93"/>
      <c r="GE127" s="93"/>
      <c r="GF127" s="93"/>
      <c r="GG127" s="93"/>
      <c r="GH127" s="93"/>
      <c r="GI127" s="93"/>
      <c r="GJ127" s="93"/>
      <c r="GK127" s="93"/>
      <c r="GL127" s="93"/>
      <c r="GM127" s="93"/>
      <c r="GN127" s="93"/>
      <c r="GO127" s="93"/>
      <c r="GP127" s="93"/>
      <c r="GQ127" s="93"/>
      <c r="GR127" s="93"/>
      <c r="GS127" s="93"/>
      <c r="GT127" s="93"/>
      <c r="GU127" s="93"/>
      <c r="GV127" s="93"/>
      <c r="GW127" s="93"/>
      <c r="GX127" s="93"/>
      <c r="GY127" s="93"/>
      <c r="GZ127" s="93"/>
      <c r="HA127" s="93"/>
      <c r="HB127" s="93"/>
      <c r="HC127" s="93"/>
      <c r="HD127" s="93"/>
      <c r="HE127" s="93"/>
      <c r="HF127" s="93"/>
      <c r="HG127" s="93"/>
      <c r="HH127" s="93"/>
      <c r="HI127" s="93"/>
      <c r="HJ127" s="93"/>
      <c r="HK127" s="93"/>
      <c r="HL127" s="93"/>
      <c r="HM127" s="93"/>
      <c r="HN127" s="93"/>
      <c r="HO127" s="93"/>
      <c r="HP127" s="93"/>
      <c r="HQ127" s="93"/>
      <c r="HR127" s="93"/>
      <c r="HS127" s="93"/>
      <c r="HT127" s="93"/>
      <c r="HU127" s="93"/>
      <c r="HV127" s="93"/>
      <c r="HW127" s="93"/>
      <c r="HX127" s="93"/>
      <c r="HY127" s="93"/>
      <c r="HZ127" s="93"/>
      <c r="IA127" s="93"/>
      <c r="IB127" s="93"/>
      <c r="IC127" s="93"/>
      <c r="ID127" s="93"/>
      <c r="IE127" s="93"/>
      <c r="IF127" s="93"/>
      <c r="IG127" s="93"/>
      <c r="IH127" s="93"/>
      <c r="II127" s="93"/>
      <c r="IJ127" s="93"/>
      <c r="IK127" s="93"/>
      <c r="IL127" s="93"/>
      <c r="IM127" s="93"/>
      <c r="IN127" s="93"/>
      <c r="IO127" s="93"/>
      <c r="IP127" s="93"/>
      <c r="IQ127" s="93"/>
    </row>
    <row r="128" ht="17.25" spans="1:251">
      <c r="A128" s="83"/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48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  <c r="AV128" s="93"/>
      <c r="AW128" s="93"/>
      <c r="AX128" s="93"/>
      <c r="AY128" s="93"/>
      <c r="AZ128" s="93"/>
      <c r="BA128" s="93"/>
      <c r="BB128" s="93"/>
      <c r="BC128" s="93"/>
      <c r="BD128" s="93"/>
      <c r="BE128" s="93"/>
      <c r="BF128" s="93"/>
      <c r="BG128" s="93"/>
      <c r="BH128" s="93"/>
      <c r="BI128" s="93"/>
      <c r="BJ128" s="93"/>
      <c r="BK128" s="93"/>
      <c r="BL128" s="93"/>
      <c r="BM128" s="93"/>
      <c r="BN128" s="93"/>
      <c r="BO128" s="93"/>
      <c r="BP128" s="93"/>
      <c r="BQ128" s="93"/>
      <c r="BR128" s="93"/>
      <c r="BS128" s="93"/>
      <c r="BT128" s="93"/>
      <c r="BU128" s="93"/>
      <c r="BV128" s="93"/>
      <c r="BW128" s="93"/>
      <c r="BX128" s="93"/>
      <c r="BY128" s="93"/>
      <c r="BZ128" s="93"/>
      <c r="CA128" s="93"/>
      <c r="CB128" s="93"/>
      <c r="CC128" s="93"/>
      <c r="CD128" s="93"/>
      <c r="CE128" s="93"/>
      <c r="CF128" s="93"/>
      <c r="CG128" s="93"/>
      <c r="CH128" s="93"/>
      <c r="CI128" s="93"/>
      <c r="CJ128" s="93"/>
      <c r="CK128" s="93"/>
      <c r="CL128" s="93"/>
      <c r="CM128" s="93"/>
      <c r="CN128" s="93"/>
      <c r="CO128" s="93"/>
      <c r="CP128" s="93"/>
      <c r="CQ128" s="93"/>
      <c r="CR128" s="93"/>
      <c r="CS128" s="93"/>
      <c r="CT128" s="93"/>
      <c r="CU128" s="93"/>
      <c r="CV128" s="93"/>
      <c r="CW128" s="93"/>
      <c r="CX128" s="93"/>
      <c r="CY128" s="93"/>
      <c r="CZ128" s="93"/>
      <c r="DA128" s="93"/>
      <c r="DB128" s="93"/>
      <c r="DC128" s="93"/>
      <c r="DD128" s="93"/>
      <c r="DE128" s="93"/>
      <c r="DF128" s="93"/>
      <c r="DG128" s="93"/>
      <c r="DH128" s="93"/>
      <c r="DI128" s="93"/>
      <c r="DJ128" s="93"/>
      <c r="DK128" s="93"/>
      <c r="DL128" s="93"/>
      <c r="DM128" s="93"/>
      <c r="DN128" s="93"/>
      <c r="DO128" s="93"/>
      <c r="DP128" s="93"/>
      <c r="DQ128" s="93"/>
      <c r="DR128" s="93"/>
      <c r="DS128" s="93"/>
      <c r="DT128" s="93"/>
      <c r="DU128" s="93"/>
      <c r="DV128" s="93"/>
      <c r="DW128" s="93"/>
      <c r="DX128" s="93"/>
      <c r="DY128" s="93"/>
      <c r="DZ128" s="93"/>
      <c r="EA128" s="93"/>
      <c r="EB128" s="93"/>
      <c r="EC128" s="93"/>
      <c r="ED128" s="93"/>
      <c r="EE128" s="93"/>
      <c r="EF128" s="93"/>
      <c r="EG128" s="93"/>
      <c r="EH128" s="93"/>
      <c r="EI128" s="93"/>
      <c r="EJ128" s="93"/>
      <c r="EK128" s="93"/>
      <c r="EL128" s="93"/>
      <c r="EM128" s="93"/>
      <c r="EN128" s="93"/>
      <c r="EO128" s="93"/>
      <c r="EP128" s="93"/>
      <c r="EQ128" s="93"/>
      <c r="ER128" s="93"/>
      <c r="ES128" s="93"/>
      <c r="ET128" s="93"/>
      <c r="EU128" s="93"/>
      <c r="EV128" s="93"/>
      <c r="EW128" s="93"/>
      <c r="EX128" s="93"/>
      <c r="EY128" s="93"/>
      <c r="EZ128" s="93"/>
      <c r="FA128" s="93"/>
      <c r="FB128" s="93"/>
      <c r="FC128" s="93"/>
      <c r="FD128" s="93"/>
      <c r="FE128" s="93"/>
      <c r="FF128" s="93"/>
      <c r="FG128" s="93"/>
      <c r="FH128" s="93"/>
      <c r="FI128" s="93"/>
      <c r="FJ128" s="93"/>
      <c r="FK128" s="93"/>
      <c r="FL128" s="93"/>
      <c r="FM128" s="93"/>
      <c r="FN128" s="93"/>
      <c r="FO128" s="93"/>
      <c r="FP128" s="93"/>
      <c r="FQ128" s="93"/>
      <c r="FR128" s="93"/>
      <c r="FS128" s="93"/>
      <c r="FT128" s="93"/>
      <c r="FU128" s="93"/>
      <c r="FV128" s="93"/>
      <c r="FW128" s="93"/>
      <c r="FX128" s="93"/>
      <c r="FY128" s="93"/>
      <c r="FZ128" s="93"/>
      <c r="GA128" s="93"/>
      <c r="GB128" s="93"/>
      <c r="GC128" s="93"/>
      <c r="GD128" s="93"/>
      <c r="GE128" s="93"/>
      <c r="GF128" s="93"/>
      <c r="GG128" s="93"/>
      <c r="GH128" s="93"/>
      <c r="GI128" s="93"/>
      <c r="GJ128" s="93"/>
      <c r="GK128" s="93"/>
      <c r="GL128" s="93"/>
      <c r="GM128" s="93"/>
      <c r="GN128" s="93"/>
      <c r="GO128" s="93"/>
      <c r="GP128" s="93"/>
      <c r="GQ128" s="93"/>
      <c r="GR128" s="93"/>
      <c r="GS128" s="93"/>
      <c r="GT128" s="93"/>
      <c r="GU128" s="93"/>
      <c r="GV128" s="93"/>
      <c r="GW128" s="93"/>
      <c r="GX128" s="93"/>
      <c r="GY128" s="93"/>
      <c r="GZ128" s="93"/>
      <c r="HA128" s="93"/>
      <c r="HB128" s="93"/>
      <c r="HC128" s="93"/>
      <c r="HD128" s="93"/>
      <c r="HE128" s="93"/>
      <c r="HF128" s="93"/>
      <c r="HG128" s="93"/>
      <c r="HH128" s="93"/>
      <c r="HI128" s="93"/>
      <c r="HJ128" s="93"/>
      <c r="HK128" s="93"/>
      <c r="HL128" s="93"/>
      <c r="HM128" s="93"/>
      <c r="HN128" s="93"/>
      <c r="HO128" s="93"/>
      <c r="HP128" s="93"/>
      <c r="HQ128" s="93"/>
      <c r="HR128" s="93"/>
      <c r="HS128" s="93"/>
      <c r="HT128" s="93"/>
      <c r="HU128" s="93"/>
      <c r="HV128" s="93"/>
      <c r="HW128" s="93"/>
      <c r="HX128" s="93"/>
      <c r="HY128" s="93"/>
      <c r="HZ128" s="93"/>
      <c r="IA128" s="93"/>
      <c r="IB128" s="93"/>
      <c r="IC128" s="93"/>
      <c r="ID128" s="93"/>
      <c r="IE128" s="93"/>
      <c r="IF128" s="93"/>
      <c r="IG128" s="93"/>
      <c r="IH128" s="93"/>
      <c r="II128" s="93"/>
      <c r="IJ128" s="93"/>
      <c r="IK128" s="93"/>
      <c r="IL128" s="93"/>
      <c r="IM128" s="93"/>
      <c r="IN128" s="93"/>
      <c r="IO128" s="93"/>
      <c r="IP128" s="93"/>
      <c r="IQ128" s="93"/>
    </row>
    <row r="129" ht="17.25" spans="1:251">
      <c r="A129" s="83"/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48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93"/>
      <c r="BN129" s="93"/>
      <c r="BO129" s="93"/>
      <c r="BP129" s="93"/>
      <c r="BQ129" s="93"/>
      <c r="BR129" s="93"/>
      <c r="BS129" s="93"/>
      <c r="BT129" s="93"/>
      <c r="BU129" s="93"/>
      <c r="BV129" s="93"/>
      <c r="BW129" s="93"/>
      <c r="BX129" s="93"/>
      <c r="BY129" s="93"/>
      <c r="BZ129" s="93"/>
      <c r="CA129" s="93"/>
      <c r="CB129" s="93"/>
      <c r="CC129" s="93"/>
      <c r="CD129" s="93"/>
      <c r="CE129" s="93"/>
      <c r="CF129" s="93"/>
      <c r="CG129" s="93"/>
      <c r="CH129" s="93"/>
      <c r="CI129" s="93"/>
      <c r="CJ129" s="93"/>
      <c r="CK129" s="93"/>
      <c r="CL129" s="93"/>
      <c r="CM129" s="93"/>
      <c r="CN129" s="93"/>
      <c r="CO129" s="93"/>
      <c r="CP129" s="93"/>
      <c r="CQ129" s="93"/>
      <c r="CR129" s="93"/>
      <c r="CS129" s="93"/>
      <c r="CT129" s="93"/>
      <c r="CU129" s="93"/>
      <c r="CV129" s="93"/>
      <c r="CW129" s="93"/>
      <c r="CX129" s="93"/>
      <c r="CY129" s="93"/>
      <c r="CZ129" s="93"/>
      <c r="DA129" s="93"/>
      <c r="DB129" s="93"/>
      <c r="DC129" s="93"/>
      <c r="DD129" s="93"/>
      <c r="DE129" s="93"/>
      <c r="DF129" s="93"/>
      <c r="DG129" s="93"/>
      <c r="DH129" s="93"/>
      <c r="DI129" s="93"/>
      <c r="DJ129" s="93"/>
      <c r="DK129" s="93"/>
      <c r="DL129" s="93"/>
      <c r="DM129" s="93"/>
      <c r="DN129" s="93"/>
      <c r="DO129" s="93"/>
      <c r="DP129" s="93"/>
      <c r="DQ129" s="93"/>
      <c r="DR129" s="93"/>
      <c r="DS129" s="93"/>
      <c r="DT129" s="93"/>
      <c r="DU129" s="93"/>
      <c r="DV129" s="93"/>
      <c r="DW129" s="93"/>
      <c r="DX129" s="93"/>
      <c r="DY129" s="93"/>
      <c r="DZ129" s="93"/>
      <c r="EA129" s="93"/>
      <c r="EB129" s="93"/>
      <c r="EC129" s="93"/>
      <c r="ED129" s="93"/>
      <c r="EE129" s="93"/>
      <c r="EF129" s="93"/>
      <c r="EG129" s="93"/>
      <c r="EH129" s="93"/>
      <c r="EI129" s="93"/>
      <c r="EJ129" s="93"/>
      <c r="EK129" s="93"/>
      <c r="EL129" s="93"/>
      <c r="EM129" s="93"/>
      <c r="EN129" s="93"/>
      <c r="EO129" s="93"/>
      <c r="EP129" s="93"/>
      <c r="EQ129" s="93"/>
      <c r="ER129" s="93"/>
      <c r="ES129" s="93"/>
      <c r="ET129" s="93"/>
      <c r="EU129" s="93"/>
      <c r="EV129" s="93"/>
      <c r="EW129" s="93"/>
      <c r="EX129" s="93"/>
      <c r="EY129" s="93"/>
      <c r="EZ129" s="93"/>
      <c r="FA129" s="93"/>
      <c r="FB129" s="93"/>
      <c r="FC129" s="93"/>
      <c r="FD129" s="93"/>
      <c r="FE129" s="93"/>
      <c r="FF129" s="93"/>
      <c r="FG129" s="93"/>
      <c r="FH129" s="93"/>
      <c r="FI129" s="93"/>
      <c r="FJ129" s="93"/>
      <c r="FK129" s="93"/>
      <c r="FL129" s="93"/>
      <c r="FM129" s="93"/>
      <c r="FN129" s="93"/>
      <c r="FO129" s="93"/>
      <c r="FP129" s="93"/>
      <c r="FQ129" s="93"/>
      <c r="FR129" s="93"/>
      <c r="FS129" s="93"/>
      <c r="FT129" s="93"/>
      <c r="FU129" s="93"/>
      <c r="FV129" s="93"/>
      <c r="FW129" s="93"/>
      <c r="FX129" s="93"/>
      <c r="FY129" s="93"/>
      <c r="FZ129" s="93"/>
      <c r="GA129" s="93"/>
      <c r="GB129" s="93"/>
      <c r="GC129" s="93"/>
      <c r="GD129" s="93"/>
      <c r="GE129" s="93"/>
      <c r="GF129" s="93"/>
      <c r="GG129" s="93"/>
      <c r="GH129" s="93"/>
      <c r="GI129" s="93"/>
      <c r="GJ129" s="93"/>
      <c r="GK129" s="93"/>
      <c r="GL129" s="93"/>
      <c r="GM129" s="93"/>
      <c r="GN129" s="93"/>
      <c r="GO129" s="93"/>
      <c r="GP129" s="93"/>
      <c r="GQ129" s="93"/>
      <c r="GR129" s="93"/>
      <c r="GS129" s="93"/>
      <c r="GT129" s="93"/>
      <c r="GU129" s="93"/>
      <c r="GV129" s="93"/>
      <c r="GW129" s="93"/>
      <c r="GX129" s="93"/>
      <c r="GY129" s="93"/>
      <c r="GZ129" s="93"/>
      <c r="HA129" s="93"/>
      <c r="HB129" s="93"/>
      <c r="HC129" s="93"/>
      <c r="HD129" s="93"/>
      <c r="HE129" s="93"/>
      <c r="HF129" s="93"/>
      <c r="HG129" s="93"/>
      <c r="HH129" s="93"/>
      <c r="HI129" s="93"/>
      <c r="HJ129" s="93"/>
      <c r="HK129" s="93"/>
      <c r="HL129" s="93"/>
      <c r="HM129" s="93"/>
      <c r="HN129" s="93"/>
      <c r="HO129" s="93"/>
      <c r="HP129" s="93"/>
      <c r="HQ129" s="93"/>
      <c r="HR129" s="93"/>
      <c r="HS129" s="93"/>
      <c r="HT129" s="93"/>
      <c r="HU129" s="93"/>
      <c r="HV129" s="93"/>
      <c r="HW129" s="93"/>
      <c r="HX129" s="93"/>
      <c r="HY129" s="93"/>
      <c r="HZ129" s="93"/>
      <c r="IA129" s="93"/>
      <c r="IB129" s="93"/>
      <c r="IC129" s="93"/>
      <c r="ID129" s="93"/>
      <c r="IE129" s="93"/>
      <c r="IF129" s="93"/>
      <c r="IG129" s="93"/>
      <c r="IH129" s="93"/>
      <c r="II129" s="93"/>
      <c r="IJ129" s="93"/>
      <c r="IK129" s="93"/>
      <c r="IL129" s="93"/>
      <c r="IM129" s="93"/>
      <c r="IN129" s="93"/>
      <c r="IO129" s="93"/>
      <c r="IP129" s="93"/>
      <c r="IQ129" s="93"/>
    </row>
    <row r="130" ht="17.25" spans="1:251">
      <c r="A130" s="83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48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3"/>
      <c r="BG130" s="93"/>
      <c r="BH130" s="93"/>
      <c r="BI130" s="93"/>
      <c r="BJ130" s="93"/>
      <c r="BK130" s="93"/>
      <c r="BL130" s="93"/>
      <c r="BM130" s="93"/>
      <c r="BN130" s="93"/>
      <c r="BO130" s="93"/>
      <c r="BP130" s="93"/>
      <c r="BQ130" s="93"/>
      <c r="BR130" s="93"/>
      <c r="BS130" s="93"/>
      <c r="BT130" s="93"/>
      <c r="BU130" s="93"/>
      <c r="BV130" s="93"/>
      <c r="BW130" s="93"/>
      <c r="BX130" s="93"/>
      <c r="BY130" s="93"/>
      <c r="BZ130" s="93"/>
      <c r="CA130" s="93"/>
      <c r="CB130" s="93"/>
      <c r="CC130" s="93"/>
      <c r="CD130" s="93"/>
      <c r="CE130" s="93"/>
      <c r="CF130" s="93"/>
      <c r="CG130" s="93"/>
      <c r="CH130" s="93"/>
      <c r="CI130" s="93"/>
      <c r="CJ130" s="93"/>
      <c r="CK130" s="93"/>
      <c r="CL130" s="93"/>
      <c r="CM130" s="93"/>
      <c r="CN130" s="93"/>
      <c r="CO130" s="93"/>
      <c r="CP130" s="93"/>
      <c r="CQ130" s="93"/>
      <c r="CR130" s="93"/>
      <c r="CS130" s="93"/>
      <c r="CT130" s="93"/>
      <c r="CU130" s="93"/>
      <c r="CV130" s="93"/>
      <c r="CW130" s="93"/>
      <c r="CX130" s="93"/>
      <c r="CY130" s="93"/>
      <c r="CZ130" s="93"/>
      <c r="DA130" s="93"/>
      <c r="DB130" s="93"/>
      <c r="DC130" s="93"/>
      <c r="DD130" s="93"/>
      <c r="DE130" s="93"/>
      <c r="DF130" s="93"/>
      <c r="DG130" s="93"/>
      <c r="DH130" s="93"/>
      <c r="DI130" s="93"/>
      <c r="DJ130" s="93"/>
      <c r="DK130" s="93"/>
      <c r="DL130" s="93"/>
      <c r="DM130" s="93"/>
      <c r="DN130" s="9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C130" s="93"/>
      <c r="ED130" s="93"/>
      <c r="EE130" s="93"/>
      <c r="EF130" s="93"/>
      <c r="EG130" s="93"/>
      <c r="EH130" s="93"/>
      <c r="EI130" s="93"/>
      <c r="EJ130" s="93"/>
      <c r="EK130" s="93"/>
      <c r="EL130" s="93"/>
      <c r="EM130" s="93"/>
      <c r="EN130" s="93"/>
      <c r="EO130" s="93"/>
      <c r="EP130" s="93"/>
      <c r="EQ130" s="93"/>
      <c r="ER130" s="93"/>
      <c r="ES130" s="93"/>
      <c r="ET130" s="93"/>
      <c r="EU130" s="93"/>
      <c r="EV130" s="93"/>
      <c r="EW130" s="93"/>
      <c r="EX130" s="93"/>
      <c r="EY130" s="93"/>
      <c r="EZ130" s="93"/>
      <c r="FA130" s="93"/>
      <c r="FB130" s="93"/>
      <c r="FC130" s="93"/>
      <c r="FD130" s="93"/>
      <c r="FE130" s="93"/>
      <c r="FF130" s="93"/>
      <c r="FG130" s="93"/>
      <c r="FH130" s="93"/>
      <c r="FI130" s="93"/>
      <c r="FJ130" s="93"/>
      <c r="FK130" s="93"/>
      <c r="FL130" s="93"/>
      <c r="FM130" s="93"/>
      <c r="FN130" s="93"/>
      <c r="FO130" s="93"/>
      <c r="FP130" s="93"/>
      <c r="FQ130" s="93"/>
      <c r="FR130" s="93"/>
      <c r="FS130" s="93"/>
      <c r="FT130" s="93"/>
      <c r="FU130" s="93"/>
      <c r="FV130" s="93"/>
      <c r="FW130" s="93"/>
      <c r="FX130" s="93"/>
      <c r="FY130" s="93"/>
      <c r="FZ130" s="93"/>
      <c r="GA130" s="93"/>
      <c r="GB130" s="93"/>
      <c r="GC130" s="93"/>
      <c r="GD130" s="93"/>
      <c r="GE130" s="93"/>
      <c r="GF130" s="93"/>
      <c r="GG130" s="93"/>
      <c r="GH130" s="93"/>
      <c r="GI130" s="93"/>
      <c r="GJ130" s="93"/>
      <c r="GK130" s="93"/>
      <c r="GL130" s="93"/>
      <c r="GM130" s="93"/>
      <c r="GN130" s="93"/>
      <c r="GO130" s="93"/>
      <c r="GP130" s="93"/>
      <c r="GQ130" s="93"/>
      <c r="GR130" s="93"/>
      <c r="GS130" s="93"/>
      <c r="GT130" s="93"/>
      <c r="GU130" s="93"/>
      <c r="GV130" s="93"/>
      <c r="GW130" s="93"/>
      <c r="GX130" s="93"/>
      <c r="GY130" s="93"/>
      <c r="GZ130" s="93"/>
      <c r="HA130" s="93"/>
      <c r="HB130" s="93"/>
      <c r="HC130" s="93"/>
      <c r="HD130" s="93"/>
      <c r="HE130" s="93"/>
      <c r="HF130" s="93"/>
      <c r="HG130" s="93"/>
      <c r="HH130" s="93"/>
      <c r="HI130" s="93"/>
      <c r="HJ130" s="93"/>
      <c r="HK130" s="93"/>
      <c r="HL130" s="93"/>
      <c r="HM130" s="93"/>
      <c r="HN130" s="93"/>
      <c r="HO130" s="93"/>
      <c r="HP130" s="93"/>
      <c r="HQ130" s="93"/>
      <c r="HR130" s="93"/>
      <c r="HS130" s="93"/>
      <c r="HT130" s="93"/>
      <c r="HU130" s="93"/>
      <c r="HV130" s="93"/>
      <c r="HW130" s="93"/>
      <c r="HX130" s="93"/>
      <c r="HY130" s="93"/>
      <c r="HZ130" s="93"/>
      <c r="IA130" s="93"/>
      <c r="IB130" s="93"/>
      <c r="IC130" s="93"/>
      <c r="ID130" s="93"/>
      <c r="IE130" s="93"/>
      <c r="IF130" s="93"/>
      <c r="IG130" s="93"/>
      <c r="IH130" s="93"/>
      <c r="II130" s="93"/>
      <c r="IJ130" s="93"/>
      <c r="IK130" s="93"/>
      <c r="IL130" s="93"/>
      <c r="IM130" s="93"/>
      <c r="IN130" s="93"/>
      <c r="IO130" s="93"/>
      <c r="IP130" s="93"/>
      <c r="IQ130" s="93"/>
    </row>
    <row r="131" ht="17.25" spans="1:251">
      <c r="A131" s="83"/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48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8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  <c r="AV131" s="93"/>
      <c r="AW131" s="93"/>
      <c r="AX131" s="93"/>
      <c r="AY131" s="93"/>
      <c r="AZ131" s="93"/>
      <c r="BA131" s="93"/>
      <c r="BB131" s="93"/>
      <c r="BC131" s="93"/>
      <c r="BD131" s="93"/>
      <c r="BE131" s="93"/>
      <c r="BF131" s="93"/>
      <c r="BG131" s="93"/>
      <c r="BH131" s="93"/>
      <c r="BI131" s="93"/>
      <c r="BJ131" s="93"/>
      <c r="BK131" s="93"/>
      <c r="BL131" s="93"/>
      <c r="BM131" s="93"/>
      <c r="BN131" s="93"/>
      <c r="BO131" s="93"/>
      <c r="BP131" s="93"/>
      <c r="BQ131" s="93"/>
      <c r="BR131" s="93"/>
      <c r="BS131" s="93"/>
      <c r="BT131" s="93"/>
      <c r="BU131" s="93"/>
      <c r="BV131" s="93"/>
      <c r="BW131" s="93"/>
      <c r="BX131" s="93"/>
      <c r="BY131" s="93"/>
      <c r="BZ131" s="93"/>
      <c r="CA131" s="93"/>
      <c r="CB131" s="93"/>
      <c r="CC131" s="93"/>
      <c r="CD131" s="93"/>
      <c r="CE131" s="93"/>
      <c r="CF131" s="93"/>
      <c r="CG131" s="93"/>
      <c r="CH131" s="93"/>
      <c r="CI131" s="93"/>
      <c r="CJ131" s="93"/>
      <c r="CK131" s="93"/>
      <c r="CL131" s="93"/>
      <c r="CM131" s="93"/>
      <c r="CN131" s="93"/>
      <c r="CO131" s="93"/>
      <c r="CP131" s="93"/>
      <c r="CQ131" s="93"/>
      <c r="CR131" s="93"/>
      <c r="CS131" s="93"/>
      <c r="CT131" s="93"/>
      <c r="CU131" s="93"/>
      <c r="CV131" s="93"/>
      <c r="CW131" s="93"/>
      <c r="CX131" s="93"/>
      <c r="CY131" s="93"/>
      <c r="CZ131" s="93"/>
      <c r="DA131" s="93"/>
      <c r="DB131" s="93"/>
      <c r="DC131" s="93"/>
      <c r="DD131" s="93"/>
      <c r="DE131" s="93"/>
      <c r="DF131" s="93"/>
      <c r="DG131" s="93"/>
      <c r="DH131" s="93"/>
      <c r="DI131" s="93"/>
      <c r="DJ131" s="93"/>
      <c r="DK131" s="93"/>
      <c r="DL131" s="93"/>
      <c r="DM131" s="93"/>
      <c r="DN131" s="93"/>
      <c r="DO131" s="93"/>
      <c r="DP131" s="93"/>
      <c r="DQ131" s="93"/>
      <c r="DR131" s="93"/>
      <c r="DS131" s="93"/>
      <c r="DT131" s="93"/>
      <c r="DU131" s="93"/>
      <c r="DV131" s="93"/>
      <c r="DW131" s="93"/>
      <c r="DX131" s="93"/>
      <c r="DY131" s="93"/>
      <c r="DZ131" s="93"/>
      <c r="EA131" s="93"/>
      <c r="EB131" s="93"/>
      <c r="EC131" s="93"/>
      <c r="ED131" s="93"/>
      <c r="EE131" s="93"/>
      <c r="EF131" s="93"/>
      <c r="EG131" s="93"/>
      <c r="EH131" s="93"/>
      <c r="EI131" s="93"/>
      <c r="EJ131" s="93"/>
      <c r="EK131" s="93"/>
      <c r="EL131" s="93"/>
      <c r="EM131" s="93"/>
      <c r="EN131" s="93"/>
      <c r="EO131" s="93"/>
      <c r="EP131" s="93"/>
      <c r="EQ131" s="93"/>
      <c r="ER131" s="93"/>
      <c r="ES131" s="93"/>
      <c r="ET131" s="93"/>
      <c r="EU131" s="93"/>
      <c r="EV131" s="93"/>
      <c r="EW131" s="93"/>
      <c r="EX131" s="93"/>
      <c r="EY131" s="93"/>
      <c r="EZ131" s="93"/>
      <c r="FA131" s="93"/>
      <c r="FB131" s="93"/>
      <c r="FC131" s="93"/>
      <c r="FD131" s="93"/>
      <c r="FE131" s="93"/>
      <c r="FF131" s="93"/>
      <c r="FG131" s="93"/>
      <c r="FH131" s="93"/>
      <c r="FI131" s="93"/>
      <c r="FJ131" s="93"/>
      <c r="FK131" s="93"/>
      <c r="FL131" s="93"/>
      <c r="FM131" s="93"/>
      <c r="FN131" s="93"/>
      <c r="FO131" s="93"/>
      <c r="FP131" s="93"/>
      <c r="FQ131" s="93"/>
      <c r="FR131" s="93"/>
      <c r="FS131" s="93"/>
      <c r="FT131" s="93"/>
      <c r="FU131" s="93"/>
      <c r="FV131" s="93"/>
      <c r="FW131" s="93"/>
      <c r="FX131" s="93"/>
      <c r="FY131" s="93"/>
      <c r="FZ131" s="93"/>
      <c r="GA131" s="93"/>
      <c r="GB131" s="93"/>
      <c r="GC131" s="93"/>
      <c r="GD131" s="93"/>
      <c r="GE131" s="93"/>
      <c r="GF131" s="93"/>
      <c r="GG131" s="93"/>
      <c r="GH131" s="93"/>
      <c r="GI131" s="93"/>
      <c r="GJ131" s="93"/>
      <c r="GK131" s="93"/>
      <c r="GL131" s="93"/>
      <c r="GM131" s="93"/>
      <c r="GN131" s="93"/>
      <c r="GO131" s="93"/>
      <c r="GP131" s="93"/>
      <c r="GQ131" s="93"/>
      <c r="GR131" s="93"/>
      <c r="GS131" s="93"/>
      <c r="GT131" s="93"/>
      <c r="GU131" s="93"/>
      <c r="GV131" s="93"/>
      <c r="GW131" s="93"/>
      <c r="GX131" s="93"/>
      <c r="GY131" s="93"/>
      <c r="GZ131" s="93"/>
      <c r="HA131" s="93"/>
      <c r="HB131" s="93"/>
      <c r="HC131" s="93"/>
      <c r="HD131" s="93"/>
      <c r="HE131" s="93"/>
      <c r="HF131" s="93"/>
      <c r="HG131" s="93"/>
      <c r="HH131" s="93"/>
      <c r="HI131" s="93"/>
      <c r="HJ131" s="93"/>
      <c r="HK131" s="93"/>
      <c r="HL131" s="93"/>
      <c r="HM131" s="93"/>
      <c r="HN131" s="93"/>
      <c r="HO131" s="93"/>
      <c r="HP131" s="93"/>
      <c r="HQ131" s="93"/>
      <c r="HR131" s="93"/>
      <c r="HS131" s="93"/>
      <c r="HT131" s="93"/>
      <c r="HU131" s="93"/>
      <c r="HV131" s="93"/>
      <c r="HW131" s="93"/>
      <c r="HX131" s="93"/>
      <c r="HY131" s="93"/>
      <c r="HZ131" s="93"/>
      <c r="IA131" s="93"/>
      <c r="IB131" s="93"/>
      <c r="IC131" s="93"/>
      <c r="ID131" s="93"/>
      <c r="IE131" s="93"/>
      <c r="IF131" s="93"/>
      <c r="IG131" s="93"/>
      <c r="IH131" s="93"/>
      <c r="II131" s="93"/>
      <c r="IJ131" s="93"/>
      <c r="IK131" s="93"/>
      <c r="IL131" s="93"/>
      <c r="IM131" s="93"/>
      <c r="IN131" s="93"/>
      <c r="IO131" s="93"/>
      <c r="IP131" s="93"/>
      <c r="IQ131" s="93"/>
    </row>
    <row r="132" ht="17.25" spans="1:251">
      <c r="A132" s="83"/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48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  <c r="AV132" s="93"/>
      <c r="AW132" s="93"/>
      <c r="AX132" s="93"/>
      <c r="AY132" s="93"/>
      <c r="AZ132" s="93"/>
      <c r="BA132" s="93"/>
      <c r="BB132" s="93"/>
      <c r="BC132" s="93"/>
      <c r="BD132" s="93"/>
      <c r="BE132" s="93"/>
      <c r="BF132" s="93"/>
      <c r="BG132" s="93"/>
      <c r="BH132" s="93"/>
      <c r="BI132" s="93"/>
      <c r="BJ132" s="93"/>
      <c r="BK132" s="93"/>
      <c r="BL132" s="93"/>
      <c r="BM132" s="93"/>
      <c r="BN132" s="93"/>
      <c r="BO132" s="93"/>
      <c r="BP132" s="93"/>
      <c r="BQ132" s="93"/>
      <c r="BR132" s="93"/>
      <c r="BS132" s="93"/>
      <c r="BT132" s="93"/>
      <c r="BU132" s="93"/>
      <c r="BV132" s="93"/>
      <c r="BW132" s="93"/>
      <c r="BX132" s="93"/>
      <c r="BY132" s="93"/>
      <c r="BZ132" s="93"/>
      <c r="CA132" s="93"/>
      <c r="CB132" s="93"/>
      <c r="CC132" s="93"/>
      <c r="CD132" s="93"/>
      <c r="CE132" s="93"/>
      <c r="CF132" s="93"/>
      <c r="CG132" s="93"/>
      <c r="CH132" s="93"/>
      <c r="CI132" s="93"/>
      <c r="CJ132" s="93"/>
      <c r="CK132" s="93"/>
      <c r="CL132" s="93"/>
      <c r="CM132" s="93"/>
      <c r="CN132" s="93"/>
      <c r="CO132" s="93"/>
      <c r="CP132" s="93"/>
      <c r="CQ132" s="93"/>
      <c r="CR132" s="93"/>
      <c r="CS132" s="93"/>
      <c r="CT132" s="93"/>
      <c r="CU132" s="93"/>
      <c r="CV132" s="93"/>
      <c r="CW132" s="93"/>
      <c r="CX132" s="93"/>
      <c r="CY132" s="93"/>
      <c r="CZ132" s="93"/>
      <c r="DA132" s="93"/>
      <c r="DB132" s="93"/>
      <c r="DC132" s="93"/>
      <c r="DD132" s="93"/>
      <c r="DE132" s="93"/>
      <c r="DF132" s="93"/>
      <c r="DG132" s="93"/>
      <c r="DH132" s="93"/>
      <c r="DI132" s="93"/>
      <c r="DJ132" s="93"/>
      <c r="DK132" s="93"/>
      <c r="DL132" s="93"/>
      <c r="DM132" s="93"/>
      <c r="DN132" s="93"/>
      <c r="DO132" s="93"/>
      <c r="DP132" s="93"/>
      <c r="DQ132" s="93"/>
      <c r="DR132" s="93"/>
      <c r="DS132" s="93"/>
      <c r="DT132" s="93"/>
      <c r="DU132" s="93"/>
      <c r="DV132" s="93"/>
      <c r="DW132" s="93"/>
      <c r="DX132" s="93"/>
      <c r="DY132" s="93"/>
      <c r="DZ132" s="93"/>
      <c r="EA132" s="93"/>
      <c r="EB132" s="93"/>
      <c r="EC132" s="93"/>
      <c r="ED132" s="93"/>
      <c r="EE132" s="93"/>
      <c r="EF132" s="93"/>
      <c r="EG132" s="93"/>
      <c r="EH132" s="93"/>
      <c r="EI132" s="93"/>
      <c r="EJ132" s="93"/>
      <c r="EK132" s="93"/>
      <c r="EL132" s="93"/>
      <c r="EM132" s="93"/>
      <c r="EN132" s="93"/>
      <c r="EO132" s="93"/>
      <c r="EP132" s="93"/>
      <c r="EQ132" s="93"/>
      <c r="ER132" s="93"/>
      <c r="ES132" s="93"/>
      <c r="ET132" s="93"/>
      <c r="EU132" s="93"/>
      <c r="EV132" s="93"/>
      <c r="EW132" s="93"/>
      <c r="EX132" s="93"/>
      <c r="EY132" s="93"/>
      <c r="EZ132" s="93"/>
      <c r="FA132" s="93"/>
      <c r="FB132" s="93"/>
      <c r="FC132" s="93"/>
      <c r="FD132" s="93"/>
      <c r="FE132" s="93"/>
      <c r="FF132" s="93"/>
      <c r="FG132" s="93"/>
      <c r="FH132" s="93"/>
      <c r="FI132" s="93"/>
      <c r="FJ132" s="93"/>
      <c r="FK132" s="93"/>
      <c r="FL132" s="93"/>
      <c r="FM132" s="93"/>
      <c r="FN132" s="93"/>
      <c r="FO132" s="93"/>
      <c r="FP132" s="93"/>
      <c r="FQ132" s="93"/>
      <c r="FR132" s="93"/>
      <c r="FS132" s="93"/>
      <c r="FT132" s="93"/>
      <c r="FU132" s="93"/>
      <c r="FV132" s="93"/>
      <c r="FW132" s="93"/>
      <c r="FX132" s="93"/>
      <c r="FY132" s="93"/>
      <c r="FZ132" s="93"/>
      <c r="GA132" s="93"/>
      <c r="GB132" s="93"/>
      <c r="GC132" s="93"/>
      <c r="GD132" s="93"/>
      <c r="GE132" s="93"/>
      <c r="GF132" s="93"/>
      <c r="GG132" s="93"/>
      <c r="GH132" s="93"/>
      <c r="GI132" s="93"/>
      <c r="GJ132" s="93"/>
      <c r="GK132" s="93"/>
      <c r="GL132" s="93"/>
      <c r="GM132" s="93"/>
      <c r="GN132" s="93"/>
      <c r="GO132" s="93"/>
      <c r="GP132" s="93"/>
      <c r="GQ132" s="93"/>
      <c r="GR132" s="93"/>
      <c r="GS132" s="93"/>
      <c r="GT132" s="93"/>
      <c r="GU132" s="93"/>
      <c r="GV132" s="93"/>
      <c r="GW132" s="93"/>
      <c r="GX132" s="93"/>
      <c r="GY132" s="93"/>
      <c r="GZ132" s="93"/>
      <c r="HA132" s="93"/>
      <c r="HB132" s="93"/>
      <c r="HC132" s="93"/>
      <c r="HD132" s="93"/>
      <c r="HE132" s="93"/>
      <c r="HF132" s="93"/>
      <c r="HG132" s="93"/>
      <c r="HH132" s="93"/>
      <c r="HI132" s="93"/>
      <c r="HJ132" s="93"/>
      <c r="HK132" s="93"/>
      <c r="HL132" s="93"/>
      <c r="HM132" s="93"/>
      <c r="HN132" s="93"/>
      <c r="HO132" s="93"/>
      <c r="HP132" s="93"/>
      <c r="HQ132" s="93"/>
      <c r="HR132" s="93"/>
      <c r="HS132" s="93"/>
      <c r="HT132" s="93"/>
      <c r="HU132" s="93"/>
      <c r="HV132" s="93"/>
      <c r="HW132" s="93"/>
      <c r="HX132" s="93"/>
      <c r="HY132" s="93"/>
      <c r="HZ132" s="93"/>
      <c r="IA132" s="93"/>
      <c r="IB132" s="93"/>
      <c r="IC132" s="93"/>
      <c r="ID132" s="93"/>
      <c r="IE132" s="93"/>
      <c r="IF132" s="93"/>
      <c r="IG132" s="93"/>
      <c r="IH132" s="93"/>
      <c r="II132" s="93"/>
      <c r="IJ132" s="93"/>
      <c r="IK132" s="93"/>
      <c r="IL132" s="93"/>
      <c r="IM132" s="93"/>
      <c r="IN132" s="93"/>
      <c r="IO132" s="93"/>
      <c r="IP132" s="93"/>
      <c r="IQ132" s="93"/>
    </row>
    <row r="133" ht="17.25" spans="1:251">
      <c r="A133" s="83"/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48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  <c r="BK133" s="93"/>
      <c r="BL133" s="93"/>
      <c r="BM133" s="93"/>
      <c r="BN133" s="93"/>
      <c r="BO133" s="93"/>
      <c r="BP133" s="93"/>
      <c r="BQ133" s="93"/>
      <c r="BR133" s="93"/>
      <c r="BS133" s="93"/>
      <c r="BT133" s="93"/>
      <c r="BU133" s="93"/>
      <c r="BV133" s="93"/>
      <c r="BW133" s="93"/>
      <c r="BX133" s="93"/>
      <c r="BY133" s="93"/>
      <c r="BZ133" s="93"/>
      <c r="CA133" s="93"/>
      <c r="CB133" s="93"/>
      <c r="CC133" s="93"/>
      <c r="CD133" s="93"/>
      <c r="CE133" s="93"/>
      <c r="CF133" s="93"/>
      <c r="CG133" s="93"/>
      <c r="CH133" s="93"/>
      <c r="CI133" s="93"/>
      <c r="CJ133" s="93"/>
      <c r="CK133" s="93"/>
      <c r="CL133" s="93"/>
      <c r="CM133" s="93"/>
      <c r="CN133" s="93"/>
      <c r="CO133" s="93"/>
      <c r="CP133" s="93"/>
      <c r="CQ133" s="93"/>
      <c r="CR133" s="93"/>
      <c r="CS133" s="93"/>
      <c r="CT133" s="93"/>
      <c r="CU133" s="93"/>
      <c r="CV133" s="93"/>
      <c r="CW133" s="93"/>
      <c r="CX133" s="93"/>
      <c r="CY133" s="93"/>
      <c r="CZ133" s="93"/>
      <c r="DA133" s="93"/>
      <c r="DB133" s="93"/>
      <c r="DC133" s="93"/>
      <c r="DD133" s="93"/>
      <c r="DE133" s="93"/>
      <c r="DF133" s="93"/>
      <c r="DG133" s="93"/>
      <c r="DH133" s="93"/>
      <c r="DI133" s="93"/>
      <c r="DJ133" s="93"/>
      <c r="DK133" s="93"/>
      <c r="DL133" s="93"/>
      <c r="DM133" s="93"/>
      <c r="DN133" s="93"/>
      <c r="DO133" s="93"/>
      <c r="DP133" s="93"/>
      <c r="DQ133" s="93"/>
      <c r="DR133" s="93"/>
      <c r="DS133" s="93"/>
      <c r="DT133" s="93"/>
      <c r="DU133" s="93"/>
      <c r="DV133" s="93"/>
      <c r="DW133" s="93"/>
      <c r="DX133" s="93"/>
      <c r="DY133" s="93"/>
      <c r="DZ133" s="93"/>
      <c r="EA133" s="93"/>
      <c r="EB133" s="93"/>
      <c r="EC133" s="93"/>
      <c r="ED133" s="93"/>
      <c r="EE133" s="93"/>
      <c r="EF133" s="93"/>
      <c r="EG133" s="93"/>
      <c r="EH133" s="93"/>
      <c r="EI133" s="93"/>
      <c r="EJ133" s="93"/>
      <c r="EK133" s="93"/>
      <c r="EL133" s="93"/>
      <c r="EM133" s="93"/>
      <c r="EN133" s="93"/>
      <c r="EO133" s="93"/>
      <c r="EP133" s="93"/>
      <c r="EQ133" s="93"/>
      <c r="ER133" s="93"/>
      <c r="ES133" s="93"/>
      <c r="ET133" s="93"/>
      <c r="EU133" s="93"/>
      <c r="EV133" s="93"/>
      <c r="EW133" s="93"/>
      <c r="EX133" s="93"/>
      <c r="EY133" s="93"/>
      <c r="EZ133" s="93"/>
      <c r="FA133" s="93"/>
      <c r="FB133" s="93"/>
      <c r="FC133" s="93"/>
      <c r="FD133" s="93"/>
      <c r="FE133" s="93"/>
      <c r="FF133" s="93"/>
      <c r="FG133" s="93"/>
      <c r="FH133" s="93"/>
      <c r="FI133" s="93"/>
      <c r="FJ133" s="93"/>
      <c r="FK133" s="93"/>
      <c r="FL133" s="93"/>
      <c r="FM133" s="93"/>
      <c r="FN133" s="93"/>
      <c r="FO133" s="93"/>
      <c r="FP133" s="93"/>
      <c r="FQ133" s="93"/>
      <c r="FR133" s="93"/>
      <c r="FS133" s="93"/>
      <c r="FT133" s="93"/>
      <c r="FU133" s="93"/>
      <c r="FV133" s="93"/>
      <c r="FW133" s="93"/>
      <c r="FX133" s="93"/>
      <c r="FY133" s="93"/>
      <c r="FZ133" s="93"/>
      <c r="GA133" s="93"/>
      <c r="GB133" s="93"/>
      <c r="GC133" s="93"/>
      <c r="GD133" s="93"/>
      <c r="GE133" s="93"/>
      <c r="GF133" s="93"/>
      <c r="GG133" s="93"/>
      <c r="GH133" s="93"/>
      <c r="GI133" s="93"/>
      <c r="GJ133" s="93"/>
      <c r="GK133" s="93"/>
      <c r="GL133" s="93"/>
      <c r="GM133" s="93"/>
      <c r="GN133" s="93"/>
      <c r="GO133" s="93"/>
      <c r="GP133" s="93"/>
      <c r="GQ133" s="93"/>
      <c r="GR133" s="93"/>
      <c r="GS133" s="93"/>
      <c r="GT133" s="93"/>
      <c r="GU133" s="93"/>
      <c r="GV133" s="93"/>
      <c r="GW133" s="93"/>
      <c r="GX133" s="93"/>
      <c r="GY133" s="93"/>
      <c r="GZ133" s="93"/>
      <c r="HA133" s="93"/>
      <c r="HB133" s="93"/>
      <c r="HC133" s="93"/>
      <c r="HD133" s="93"/>
      <c r="HE133" s="93"/>
      <c r="HF133" s="93"/>
      <c r="HG133" s="93"/>
      <c r="HH133" s="93"/>
      <c r="HI133" s="93"/>
      <c r="HJ133" s="93"/>
      <c r="HK133" s="93"/>
      <c r="HL133" s="93"/>
      <c r="HM133" s="93"/>
      <c r="HN133" s="93"/>
      <c r="HO133" s="93"/>
      <c r="HP133" s="93"/>
      <c r="HQ133" s="93"/>
      <c r="HR133" s="93"/>
      <c r="HS133" s="93"/>
      <c r="HT133" s="93"/>
      <c r="HU133" s="93"/>
      <c r="HV133" s="93"/>
      <c r="HW133" s="93"/>
      <c r="HX133" s="93"/>
      <c r="HY133" s="93"/>
      <c r="HZ133" s="93"/>
      <c r="IA133" s="93"/>
      <c r="IB133" s="93"/>
      <c r="IC133" s="93"/>
      <c r="ID133" s="93"/>
      <c r="IE133" s="93"/>
      <c r="IF133" s="93"/>
      <c r="IG133" s="93"/>
      <c r="IH133" s="93"/>
      <c r="II133" s="93"/>
      <c r="IJ133" s="93"/>
      <c r="IK133" s="93"/>
      <c r="IL133" s="93"/>
      <c r="IM133" s="93"/>
      <c r="IN133" s="93"/>
      <c r="IO133" s="93"/>
      <c r="IP133" s="93"/>
      <c r="IQ133" s="93"/>
    </row>
    <row r="134" ht="17.25" spans="1:251">
      <c r="A134" s="83"/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48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  <c r="AV134" s="93"/>
      <c r="AW134" s="93"/>
      <c r="AX134" s="93"/>
      <c r="AY134" s="93"/>
      <c r="AZ134" s="93"/>
      <c r="BA134" s="93"/>
      <c r="BB134" s="93"/>
      <c r="BC134" s="93"/>
      <c r="BD134" s="93"/>
      <c r="BE134" s="93"/>
      <c r="BF134" s="93"/>
      <c r="BG134" s="93"/>
      <c r="BH134" s="93"/>
      <c r="BI134" s="93"/>
      <c r="BJ134" s="93"/>
      <c r="BK134" s="93"/>
      <c r="BL134" s="93"/>
      <c r="BM134" s="93"/>
      <c r="BN134" s="93"/>
      <c r="BO134" s="93"/>
      <c r="BP134" s="93"/>
      <c r="BQ134" s="93"/>
      <c r="BR134" s="93"/>
      <c r="BS134" s="93"/>
      <c r="BT134" s="93"/>
      <c r="BU134" s="93"/>
      <c r="BV134" s="93"/>
      <c r="BW134" s="93"/>
      <c r="BX134" s="93"/>
      <c r="BY134" s="93"/>
      <c r="BZ134" s="93"/>
      <c r="CA134" s="93"/>
      <c r="CB134" s="93"/>
      <c r="CC134" s="93"/>
      <c r="CD134" s="93"/>
      <c r="CE134" s="93"/>
      <c r="CF134" s="93"/>
      <c r="CG134" s="93"/>
      <c r="CH134" s="93"/>
      <c r="CI134" s="93"/>
      <c r="CJ134" s="93"/>
      <c r="CK134" s="93"/>
      <c r="CL134" s="93"/>
      <c r="CM134" s="93"/>
      <c r="CN134" s="93"/>
      <c r="CO134" s="93"/>
      <c r="CP134" s="93"/>
      <c r="CQ134" s="93"/>
      <c r="CR134" s="93"/>
      <c r="CS134" s="93"/>
      <c r="CT134" s="93"/>
      <c r="CU134" s="93"/>
      <c r="CV134" s="93"/>
      <c r="CW134" s="93"/>
      <c r="CX134" s="93"/>
      <c r="CY134" s="93"/>
      <c r="CZ134" s="93"/>
      <c r="DA134" s="93"/>
      <c r="DB134" s="93"/>
      <c r="DC134" s="93"/>
      <c r="DD134" s="93"/>
      <c r="DE134" s="93"/>
      <c r="DF134" s="93"/>
      <c r="DG134" s="93"/>
      <c r="DH134" s="93"/>
      <c r="DI134" s="93"/>
      <c r="DJ134" s="93"/>
      <c r="DK134" s="93"/>
      <c r="DL134" s="93"/>
      <c r="DM134" s="93"/>
      <c r="DN134" s="93"/>
      <c r="DO134" s="93"/>
      <c r="DP134" s="93"/>
      <c r="DQ134" s="93"/>
      <c r="DR134" s="93"/>
      <c r="DS134" s="93"/>
      <c r="DT134" s="93"/>
      <c r="DU134" s="93"/>
      <c r="DV134" s="93"/>
      <c r="DW134" s="93"/>
      <c r="DX134" s="93"/>
      <c r="DY134" s="93"/>
      <c r="DZ134" s="93"/>
      <c r="EA134" s="93"/>
      <c r="EB134" s="93"/>
      <c r="EC134" s="93"/>
      <c r="ED134" s="93"/>
      <c r="EE134" s="93"/>
      <c r="EF134" s="93"/>
      <c r="EG134" s="93"/>
      <c r="EH134" s="93"/>
      <c r="EI134" s="93"/>
      <c r="EJ134" s="93"/>
      <c r="EK134" s="93"/>
      <c r="EL134" s="93"/>
      <c r="EM134" s="93"/>
      <c r="EN134" s="93"/>
      <c r="EO134" s="93"/>
      <c r="EP134" s="93"/>
      <c r="EQ134" s="93"/>
      <c r="ER134" s="93"/>
      <c r="ES134" s="93"/>
      <c r="ET134" s="93"/>
      <c r="EU134" s="93"/>
      <c r="EV134" s="93"/>
      <c r="EW134" s="93"/>
      <c r="EX134" s="93"/>
      <c r="EY134" s="93"/>
      <c r="EZ134" s="93"/>
      <c r="FA134" s="93"/>
      <c r="FB134" s="93"/>
      <c r="FC134" s="93"/>
      <c r="FD134" s="93"/>
      <c r="FE134" s="93"/>
      <c r="FF134" s="93"/>
      <c r="FG134" s="93"/>
      <c r="FH134" s="93"/>
      <c r="FI134" s="93"/>
      <c r="FJ134" s="93"/>
      <c r="FK134" s="93"/>
      <c r="FL134" s="93"/>
      <c r="FM134" s="93"/>
      <c r="FN134" s="93"/>
      <c r="FO134" s="93"/>
      <c r="FP134" s="93"/>
      <c r="FQ134" s="93"/>
      <c r="FR134" s="93"/>
      <c r="FS134" s="93"/>
      <c r="FT134" s="93"/>
      <c r="FU134" s="93"/>
      <c r="FV134" s="93"/>
      <c r="FW134" s="93"/>
      <c r="FX134" s="93"/>
      <c r="FY134" s="93"/>
      <c r="FZ134" s="93"/>
      <c r="GA134" s="93"/>
      <c r="GB134" s="93"/>
      <c r="GC134" s="93"/>
      <c r="GD134" s="93"/>
      <c r="GE134" s="93"/>
      <c r="GF134" s="93"/>
      <c r="GG134" s="93"/>
      <c r="GH134" s="93"/>
      <c r="GI134" s="93"/>
      <c r="GJ134" s="93"/>
      <c r="GK134" s="93"/>
      <c r="GL134" s="93"/>
      <c r="GM134" s="93"/>
      <c r="GN134" s="93"/>
      <c r="GO134" s="93"/>
      <c r="GP134" s="93"/>
      <c r="GQ134" s="93"/>
      <c r="GR134" s="93"/>
      <c r="GS134" s="93"/>
      <c r="GT134" s="93"/>
      <c r="GU134" s="93"/>
      <c r="GV134" s="93"/>
      <c r="GW134" s="93"/>
      <c r="GX134" s="93"/>
      <c r="GY134" s="93"/>
      <c r="GZ134" s="93"/>
      <c r="HA134" s="93"/>
      <c r="HB134" s="93"/>
      <c r="HC134" s="93"/>
      <c r="HD134" s="93"/>
      <c r="HE134" s="93"/>
      <c r="HF134" s="93"/>
      <c r="HG134" s="93"/>
      <c r="HH134" s="93"/>
      <c r="HI134" s="93"/>
      <c r="HJ134" s="93"/>
      <c r="HK134" s="93"/>
      <c r="HL134" s="93"/>
      <c r="HM134" s="93"/>
      <c r="HN134" s="93"/>
      <c r="HO134" s="93"/>
      <c r="HP134" s="93"/>
      <c r="HQ134" s="93"/>
      <c r="HR134" s="93"/>
      <c r="HS134" s="93"/>
      <c r="HT134" s="93"/>
      <c r="HU134" s="93"/>
      <c r="HV134" s="93"/>
      <c r="HW134" s="93"/>
      <c r="HX134" s="93"/>
      <c r="HY134" s="93"/>
      <c r="HZ134" s="93"/>
      <c r="IA134" s="93"/>
      <c r="IB134" s="93"/>
      <c r="IC134" s="93"/>
      <c r="ID134" s="93"/>
      <c r="IE134" s="93"/>
      <c r="IF134" s="93"/>
      <c r="IG134" s="93"/>
      <c r="IH134" s="93"/>
      <c r="II134" s="93"/>
      <c r="IJ134" s="93"/>
      <c r="IK134" s="93"/>
      <c r="IL134" s="93"/>
      <c r="IM134" s="93"/>
      <c r="IN134" s="93"/>
      <c r="IO134" s="93"/>
      <c r="IP134" s="93"/>
      <c r="IQ134" s="93"/>
    </row>
    <row r="135" ht="17.25" spans="1:251">
      <c r="A135" s="83"/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48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  <c r="AX135" s="93"/>
      <c r="AY135" s="93"/>
      <c r="AZ135" s="93"/>
      <c r="BA135" s="93"/>
      <c r="BB135" s="93"/>
      <c r="BC135" s="93"/>
      <c r="BD135" s="93"/>
      <c r="BE135" s="93"/>
      <c r="BF135" s="93"/>
      <c r="BG135" s="93"/>
      <c r="BH135" s="93"/>
      <c r="BI135" s="93"/>
      <c r="BJ135" s="93"/>
      <c r="BK135" s="93"/>
      <c r="BL135" s="93"/>
      <c r="BM135" s="93"/>
      <c r="BN135" s="93"/>
      <c r="BO135" s="93"/>
      <c r="BP135" s="93"/>
      <c r="BQ135" s="93"/>
      <c r="BR135" s="93"/>
      <c r="BS135" s="93"/>
      <c r="BT135" s="93"/>
      <c r="BU135" s="93"/>
      <c r="BV135" s="93"/>
      <c r="BW135" s="93"/>
      <c r="BX135" s="93"/>
      <c r="BY135" s="93"/>
      <c r="BZ135" s="93"/>
      <c r="CA135" s="93"/>
      <c r="CB135" s="93"/>
      <c r="CC135" s="93"/>
      <c r="CD135" s="93"/>
      <c r="CE135" s="93"/>
      <c r="CF135" s="93"/>
      <c r="CG135" s="93"/>
      <c r="CH135" s="93"/>
      <c r="CI135" s="93"/>
      <c r="CJ135" s="93"/>
      <c r="CK135" s="93"/>
      <c r="CL135" s="93"/>
      <c r="CM135" s="93"/>
      <c r="CN135" s="93"/>
      <c r="CO135" s="93"/>
      <c r="CP135" s="93"/>
      <c r="CQ135" s="93"/>
      <c r="CR135" s="93"/>
      <c r="CS135" s="93"/>
      <c r="CT135" s="93"/>
      <c r="CU135" s="93"/>
      <c r="CV135" s="93"/>
      <c r="CW135" s="93"/>
      <c r="CX135" s="93"/>
      <c r="CY135" s="93"/>
      <c r="CZ135" s="93"/>
      <c r="DA135" s="93"/>
      <c r="DB135" s="93"/>
      <c r="DC135" s="93"/>
      <c r="DD135" s="93"/>
      <c r="DE135" s="93"/>
      <c r="DF135" s="93"/>
      <c r="DG135" s="93"/>
      <c r="DH135" s="93"/>
      <c r="DI135" s="93"/>
      <c r="DJ135" s="93"/>
      <c r="DK135" s="93"/>
      <c r="DL135" s="93"/>
      <c r="DM135" s="93"/>
      <c r="DN135" s="93"/>
      <c r="DO135" s="93"/>
      <c r="DP135" s="93"/>
      <c r="DQ135" s="93"/>
      <c r="DR135" s="93"/>
      <c r="DS135" s="93"/>
      <c r="DT135" s="93"/>
      <c r="DU135" s="93"/>
      <c r="DV135" s="93"/>
      <c r="DW135" s="93"/>
      <c r="DX135" s="93"/>
      <c r="DY135" s="93"/>
      <c r="DZ135" s="93"/>
      <c r="EA135" s="93"/>
      <c r="EB135" s="93"/>
      <c r="EC135" s="93"/>
      <c r="ED135" s="93"/>
      <c r="EE135" s="93"/>
      <c r="EF135" s="93"/>
      <c r="EG135" s="93"/>
      <c r="EH135" s="93"/>
      <c r="EI135" s="93"/>
      <c r="EJ135" s="93"/>
      <c r="EK135" s="93"/>
      <c r="EL135" s="93"/>
      <c r="EM135" s="93"/>
      <c r="EN135" s="93"/>
      <c r="EO135" s="93"/>
      <c r="EP135" s="93"/>
      <c r="EQ135" s="93"/>
      <c r="ER135" s="93"/>
      <c r="ES135" s="93"/>
      <c r="ET135" s="93"/>
      <c r="EU135" s="93"/>
      <c r="EV135" s="93"/>
      <c r="EW135" s="93"/>
      <c r="EX135" s="93"/>
      <c r="EY135" s="93"/>
      <c r="EZ135" s="93"/>
      <c r="FA135" s="93"/>
      <c r="FB135" s="93"/>
      <c r="FC135" s="93"/>
      <c r="FD135" s="93"/>
      <c r="FE135" s="93"/>
      <c r="FF135" s="93"/>
      <c r="FG135" s="93"/>
      <c r="FH135" s="93"/>
      <c r="FI135" s="93"/>
      <c r="FJ135" s="93"/>
      <c r="FK135" s="93"/>
      <c r="FL135" s="93"/>
      <c r="FM135" s="93"/>
      <c r="FN135" s="93"/>
      <c r="FO135" s="93"/>
      <c r="FP135" s="93"/>
      <c r="FQ135" s="93"/>
      <c r="FR135" s="93"/>
      <c r="FS135" s="93"/>
      <c r="FT135" s="93"/>
      <c r="FU135" s="93"/>
      <c r="FV135" s="93"/>
      <c r="FW135" s="93"/>
      <c r="FX135" s="93"/>
      <c r="FY135" s="93"/>
      <c r="FZ135" s="93"/>
      <c r="GA135" s="93"/>
      <c r="GB135" s="93"/>
      <c r="GC135" s="93"/>
      <c r="GD135" s="93"/>
      <c r="GE135" s="93"/>
      <c r="GF135" s="93"/>
      <c r="GG135" s="93"/>
      <c r="GH135" s="93"/>
      <c r="GI135" s="93"/>
      <c r="GJ135" s="93"/>
      <c r="GK135" s="93"/>
      <c r="GL135" s="93"/>
      <c r="GM135" s="93"/>
      <c r="GN135" s="93"/>
      <c r="GO135" s="93"/>
      <c r="GP135" s="93"/>
      <c r="GQ135" s="93"/>
      <c r="GR135" s="93"/>
      <c r="GS135" s="93"/>
      <c r="GT135" s="93"/>
      <c r="GU135" s="93"/>
      <c r="GV135" s="93"/>
      <c r="GW135" s="93"/>
      <c r="GX135" s="93"/>
      <c r="GY135" s="93"/>
      <c r="GZ135" s="93"/>
      <c r="HA135" s="93"/>
      <c r="HB135" s="93"/>
      <c r="HC135" s="93"/>
      <c r="HD135" s="93"/>
      <c r="HE135" s="93"/>
      <c r="HF135" s="93"/>
      <c r="HG135" s="93"/>
      <c r="HH135" s="93"/>
      <c r="HI135" s="93"/>
      <c r="HJ135" s="93"/>
      <c r="HK135" s="93"/>
      <c r="HL135" s="93"/>
      <c r="HM135" s="93"/>
      <c r="HN135" s="93"/>
      <c r="HO135" s="93"/>
      <c r="HP135" s="93"/>
      <c r="HQ135" s="93"/>
      <c r="HR135" s="93"/>
      <c r="HS135" s="93"/>
      <c r="HT135" s="93"/>
      <c r="HU135" s="93"/>
      <c r="HV135" s="93"/>
      <c r="HW135" s="93"/>
      <c r="HX135" s="93"/>
      <c r="HY135" s="93"/>
      <c r="HZ135" s="93"/>
      <c r="IA135" s="93"/>
      <c r="IB135" s="93"/>
      <c r="IC135" s="93"/>
      <c r="ID135" s="93"/>
      <c r="IE135" s="93"/>
      <c r="IF135" s="93"/>
      <c r="IG135" s="93"/>
      <c r="IH135" s="93"/>
      <c r="II135" s="93"/>
      <c r="IJ135" s="93"/>
      <c r="IK135" s="93"/>
      <c r="IL135" s="93"/>
      <c r="IM135" s="93"/>
      <c r="IN135" s="93"/>
      <c r="IO135" s="93"/>
      <c r="IP135" s="93"/>
      <c r="IQ135" s="93"/>
    </row>
    <row r="136" ht="17.25" spans="1:251">
      <c r="A136" s="83"/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48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  <c r="AV136" s="93"/>
      <c r="AW136" s="93"/>
      <c r="AX136" s="93"/>
      <c r="AY136" s="93"/>
      <c r="AZ136" s="93"/>
      <c r="BA136" s="93"/>
      <c r="BB136" s="93"/>
      <c r="BC136" s="93"/>
      <c r="BD136" s="93"/>
      <c r="BE136" s="93"/>
      <c r="BF136" s="93"/>
      <c r="BG136" s="93"/>
      <c r="BH136" s="93"/>
      <c r="BI136" s="93"/>
      <c r="BJ136" s="93"/>
      <c r="BK136" s="93"/>
      <c r="BL136" s="93"/>
      <c r="BM136" s="93"/>
      <c r="BN136" s="93"/>
      <c r="BO136" s="93"/>
      <c r="BP136" s="93"/>
      <c r="BQ136" s="93"/>
      <c r="BR136" s="93"/>
      <c r="BS136" s="93"/>
      <c r="BT136" s="93"/>
      <c r="BU136" s="93"/>
      <c r="BV136" s="93"/>
      <c r="BW136" s="93"/>
      <c r="BX136" s="93"/>
      <c r="BY136" s="93"/>
      <c r="BZ136" s="93"/>
      <c r="CA136" s="93"/>
      <c r="CB136" s="93"/>
      <c r="CC136" s="93"/>
      <c r="CD136" s="93"/>
      <c r="CE136" s="93"/>
      <c r="CF136" s="93"/>
      <c r="CG136" s="93"/>
      <c r="CH136" s="93"/>
      <c r="CI136" s="93"/>
      <c r="CJ136" s="93"/>
      <c r="CK136" s="93"/>
      <c r="CL136" s="93"/>
      <c r="CM136" s="93"/>
      <c r="CN136" s="93"/>
      <c r="CO136" s="93"/>
      <c r="CP136" s="93"/>
      <c r="CQ136" s="93"/>
      <c r="CR136" s="93"/>
      <c r="CS136" s="93"/>
      <c r="CT136" s="93"/>
      <c r="CU136" s="93"/>
      <c r="CV136" s="93"/>
      <c r="CW136" s="93"/>
      <c r="CX136" s="93"/>
      <c r="CY136" s="93"/>
      <c r="CZ136" s="93"/>
      <c r="DA136" s="93"/>
      <c r="DB136" s="93"/>
      <c r="DC136" s="93"/>
      <c r="DD136" s="93"/>
      <c r="DE136" s="93"/>
      <c r="DF136" s="93"/>
      <c r="DG136" s="93"/>
      <c r="DH136" s="93"/>
      <c r="DI136" s="93"/>
      <c r="DJ136" s="93"/>
      <c r="DK136" s="93"/>
      <c r="DL136" s="93"/>
      <c r="DM136" s="93"/>
      <c r="DN136" s="93"/>
      <c r="DO136" s="93"/>
      <c r="DP136" s="93"/>
      <c r="DQ136" s="93"/>
      <c r="DR136" s="93"/>
      <c r="DS136" s="93"/>
      <c r="DT136" s="93"/>
      <c r="DU136" s="93"/>
      <c r="DV136" s="93"/>
      <c r="DW136" s="93"/>
      <c r="DX136" s="93"/>
      <c r="DY136" s="93"/>
      <c r="DZ136" s="93"/>
      <c r="EA136" s="93"/>
      <c r="EB136" s="93"/>
      <c r="EC136" s="93"/>
      <c r="ED136" s="93"/>
      <c r="EE136" s="93"/>
      <c r="EF136" s="93"/>
      <c r="EG136" s="93"/>
      <c r="EH136" s="93"/>
      <c r="EI136" s="93"/>
      <c r="EJ136" s="93"/>
      <c r="EK136" s="93"/>
      <c r="EL136" s="93"/>
      <c r="EM136" s="93"/>
      <c r="EN136" s="93"/>
      <c r="EO136" s="93"/>
      <c r="EP136" s="93"/>
      <c r="EQ136" s="93"/>
      <c r="ER136" s="93"/>
      <c r="ES136" s="93"/>
      <c r="ET136" s="93"/>
      <c r="EU136" s="93"/>
      <c r="EV136" s="93"/>
      <c r="EW136" s="93"/>
      <c r="EX136" s="93"/>
      <c r="EY136" s="93"/>
      <c r="EZ136" s="93"/>
      <c r="FA136" s="93"/>
      <c r="FB136" s="93"/>
      <c r="FC136" s="93"/>
      <c r="FD136" s="93"/>
      <c r="FE136" s="93"/>
      <c r="FF136" s="93"/>
      <c r="FG136" s="93"/>
      <c r="FH136" s="93"/>
      <c r="FI136" s="93"/>
      <c r="FJ136" s="93"/>
      <c r="FK136" s="93"/>
      <c r="FL136" s="93"/>
      <c r="FM136" s="93"/>
      <c r="FN136" s="93"/>
      <c r="FO136" s="93"/>
      <c r="FP136" s="93"/>
      <c r="FQ136" s="93"/>
      <c r="FR136" s="93"/>
      <c r="FS136" s="93"/>
      <c r="FT136" s="93"/>
      <c r="FU136" s="93"/>
      <c r="FV136" s="93"/>
      <c r="FW136" s="93"/>
      <c r="FX136" s="93"/>
      <c r="FY136" s="93"/>
      <c r="FZ136" s="93"/>
      <c r="GA136" s="93"/>
      <c r="GB136" s="93"/>
      <c r="GC136" s="93"/>
      <c r="GD136" s="93"/>
      <c r="GE136" s="93"/>
      <c r="GF136" s="93"/>
      <c r="GG136" s="93"/>
      <c r="GH136" s="93"/>
      <c r="GI136" s="93"/>
      <c r="GJ136" s="93"/>
      <c r="GK136" s="93"/>
      <c r="GL136" s="93"/>
      <c r="GM136" s="93"/>
      <c r="GN136" s="93"/>
      <c r="GO136" s="93"/>
      <c r="GP136" s="93"/>
      <c r="GQ136" s="93"/>
      <c r="GR136" s="93"/>
      <c r="GS136" s="93"/>
      <c r="GT136" s="93"/>
      <c r="GU136" s="93"/>
      <c r="GV136" s="93"/>
      <c r="GW136" s="93"/>
      <c r="GX136" s="93"/>
      <c r="GY136" s="93"/>
      <c r="GZ136" s="93"/>
      <c r="HA136" s="93"/>
      <c r="HB136" s="93"/>
      <c r="HC136" s="93"/>
      <c r="HD136" s="93"/>
      <c r="HE136" s="93"/>
      <c r="HF136" s="93"/>
      <c r="HG136" s="93"/>
      <c r="HH136" s="93"/>
      <c r="HI136" s="93"/>
      <c r="HJ136" s="93"/>
      <c r="HK136" s="93"/>
      <c r="HL136" s="93"/>
      <c r="HM136" s="93"/>
      <c r="HN136" s="93"/>
      <c r="HO136" s="93"/>
      <c r="HP136" s="93"/>
      <c r="HQ136" s="93"/>
      <c r="HR136" s="93"/>
      <c r="HS136" s="93"/>
      <c r="HT136" s="93"/>
      <c r="HU136" s="93"/>
      <c r="HV136" s="93"/>
      <c r="HW136" s="93"/>
      <c r="HX136" s="93"/>
      <c r="HY136" s="93"/>
      <c r="HZ136" s="93"/>
      <c r="IA136" s="93"/>
      <c r="IB136" s="93"/>
      <c r="IC136" s="93"/>
      <c r="ID136" s="93"/>
      <c r="IE136" s="93"/>
      <c r="IF136" s="93"/>
      <c r="IG136" s="93"/>
      <c r="IH136" s="93"/>
      <c r="II136" s="93"/>
      <c r="IJ136" s="93"/>
      <c r="IK136" s="93"/>
      <c r="IL136" s="93"/>
      <c r="IM136" s="93"/>
      <c r="IN136" s="93"/>
      <c r="IO136" s="93"/>
      <c r="IP136" s="93"/>
      <c r="IQ136" s="93"/>
    </row>
    <row r="137" ht="17.25" spans="1:251">
      <c r="A137" s="83"/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48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  <c r="AX137" s="93"/>
      <c r="AY137" s="93"/>
      <c r="AZ137" s="93"/>
      <c r="BA137" s="93"/>
      <c r="BB137" s="93"/>
      <c r="BC137" s="93"/>
      <c r="BD137" s="93"/>
      <c r="BE137" s="93"/>
      <c r="BF137" s="93"/>
      <c r="BG137" s="93"/>
      <c r="BH137" s="93"/>
      <c r="BI137" s="93"/>
      <c r="BJ137" s="93"/>
      <c r="BK137" s="93"/>
      <c r="BL137" s="93"/>
      <c r="BM137" s="93"/>
      <c r="BN137" s="93"/>
      <c r="BO137" s="93"/>
      <c r="BP137" s="93"/>
      <c r="BQ137" s="93"/>
      <c r="BR137" s="93"/>
      <c r="BS137" s="93"/>
      <c r="BT137" s="93"/>
      <c r="BU137" s="93"/>
      <c r="BV137" s="93"/>
      <c r="BW137" s="93"/>
      <c r="BX137" s="93"/>
      <c r="BY137" s="93"/>
      <c r="BZ137" s="93"/>
      <c r="CA137" s="93"/>
      <c r="CB137" s="93"/>
      <c r="CC137" s="93"/>
      <c r="CD137" s="93"/>
      <c r="CE137" s="93"/>
      <c r="CF137" s="93"/>
      <c r="CG137" s="93"/>
      <c r="CH137" s="93"/>
      <c r="CI137" s="93"/>
      <c r="CJ137" s="93"/>
      <c r="CK137" s="93"/>
      <c r="CL137" s="93"/>
      <c r="CM137" s="93"/>
      <c r="CN137" s="93"/>
      <c r="CO137" s="93"/>
      <c r="CP137" s="93"/>
      <c r="CQ137" s="93"/>
      <c r="CR137" s="93"/>
      <c r="CS137" s="93"/>
      <c r="CT137" s="93"/>
      <c r="CU137" s="93"/>
      <c r="CV137" s="93"/>
      <c r="CW137" s="93"/>
      <c r="CX137" s="93"/>
      <c r="CY137" s="93"/>
      <c r="CZ137" s="93"/>
      <c r="DA137" s="93"/>
      <c r="DB137" s="93"/>
      <c r="DC137" s="93"/>
      <c r="DD137" s="93"/>
      <c r="DE137" s="93"/>
      <c r="DF137" s="93"/>
      <c r="DG137" s="93"/>
      <c r="DH137" s="93"/>
      <c r="DI137" s="93"/>
      <c r="DJ137" s="93"/>
      <c r="DK137" s="93"/>
      <c r="DL137" s="93"/>
      <c r="DM137" s="93"/>
      <c r="DN137" s="93"/>
      <c r="DO137" s="93"/>
      <c r="DP137" s="93"/>
      <c r="DQ137" s="93"/>
      <c r="DR137" s="93"/>
      <c r="DS137" s="93"/>
      <c r="DT137" s="93"/>
      <c r="DU137" s="93"/>
      <c r="DV137" s="93"/>
      <c r="DW137" s="93"/>
      <c r="DX137" s="93"/>
      <c r="DY137" s="93"/>
      <c r="DZ137" s="93"/>
      <c r="EA137" s="93"/>
      <c r="EB137" s="93"/>
      <c r="EC137" s="93"/>
      <c r="ED137" s="93"/>
      <c r="EE137" s="93"/>
      <c r="EF137" s="93"/>
      <c r="EG137" s="93"/>
      <c r="EH137" s="93"/>
      <c r="EI137" s="93"/>
      <c r="EJ137" s="93"/>
      <c r="EK137" s="93"/>
      <c r="EL137" s="93"/>
      <c r="EM137" s="93"/>
      <c r="EN137" s="93"/>
      <c r="EO137" s="93"/>
      <c r="EP137" s="93"/>
      <c r="EQ137" s="93"/>
      <c r="ER137" s="93"/>
      <c r="ES137" s="93"/>
      <c r="ET137" s="93"/>
      <c r="EU137" s="93"/>
      <c r="EV137" s="93"/>
      <c r="EW137" s="93"/>
      <c r="EX137" s="93"/>
      <c r="EY137" s="93"/>
      <c r="EZ137" s="93"/>
      <c r="FA137" s="93"/>
      <c r="FB137" s="93"/>
      <c r="FC137" s="93"/>
      <c r="FD137" s="93"/>
      <c r="FE137" s="93"/>
      <c r="FF137" s="93"/>
      <c r="FG137" s="93"/>
      <c r="FH137" s="93"/>
      <c r="FI137" s="93"/>
      <c r="FJ137" s="93"/>
      <c r="FK137" s="93"/>
      <c r="FL137" s="93"/>
      <c r="FM137" s="93"/>
      <c r="FN137" s="93"/>
      <c r="FO137" s="93"/>
      <c r="FP137" s="93"/>
      <c r="FQ137" s="93"/>
      <c r="FR137" s="93"/>
      <c r="FS137" s="93"/>
      <c r="FT137" s="93"/>
      <c r="FU137" s="93"/>
      <c r="FV137" s="93"/>
      <c r="FW137" s="93"/>
      <c r="FX137" s="93"/>
      <c r="FY137" s="93"/>
      <c r="FZ137" s="93"/>
      <c r="GA137" s="93"/>
      <c r="GB137" s="93"/>
      <c r="GC137" s="93"/>
      <c r="GD137" s="93"/>
      <c r="GE137" s="93"/>
      <c r="GF137" s="93"/>
      <c r="GG137" s="93"/>
      <c r="GH137" s="93"/>
      <c r="GI137" s="93"/>
      <c r="GJ137" s="93"/>
      <c r="GK137" s="93"/>
      <c r="GL137" s="93"/>
      <c r="GM137" s="93"/>
      <c r="GN137" s="93"/>
      <c r="GO137" s="93"/>
      <c r="GP137" s="93"/>
      <c r="GQ137" s="93"/>
      <c r="GR137" s="93"/>
      <c r="GS137" s="93"/>
      <c r="GT137" s="93"/>
      <c r="GU137" s="93"/>
      <c r="GV137" s="93"/>
      <c r="GW137" s="93"/>
      <c r="GX137" s="93"/>
      <c r="GY137" s="93"/>
      <c r="GZ137" s="93"/>
      <c r="HA137" s="93"/>
      <c r="HB137" s="93"/>
      <c r="HC137" s="93"/>
      <c r="HD137" s="93"/>
      <c r="HE137" s="93"/>
      <c r="HF137" s="93"/>
      <c r="HG137" s="93"/>
      <c r="HH137" s="93"/>
      <c r="HI137" s="93"/>
      <c r="HJ137" s="93"/>
      <c r="HK137" s="93"/>
      <c r="HL137" s="93"/>
      <c r="HM137" s="93"/>
      <c r="HN137" s="93"/>
      <c r="HO137" s="93"/>
      <c r="HP137" s="93"/>
      <c r="HQ137" s="93"/>
      <c r="HR137" s="93"/>
      <c r="HS137" s="93"/>
      <c r="HT137" s="93"/>
      <c r="HU137" s="93"/>
      <c r="HV137" s="93"/>
      <c r="HW137" s="93"/>
      <c r="HX137" s="93"/>
      <c r="HY137" s="93"/>
      <c r="HZ137" s="93"/>
      <c r="IA137" s="93"/>
      <c r="IB137" s="93"/>
      <c r="IC137" s="93"/>
      <c r="ID137" s="93"/>
      <c r="IE137" s="93"/>
      <c r="IF137" s="93"/>
      <c r="IG137" s="93"/>
      <c r="IH137" s="93"/>
      <c r="II137" s="93"/>
      <c r="IJ137" s="93"/>
      <c r="IK137" s="93"/>
      <c r="IL137" s="93"/>
      <c r="IM137" s="93"/>
      <c r="IN137" s="93"/>
      <c r="IO137" s="93"/>
      <c r="IP137" s="93"/>
      <c r="IQ137" s="93"/>
    </row>
    <row r="138" ht="17.25" spans="1:251">
      <c r="A138" s="83"/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48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  <c r="AV138" s="93"/>
      <c r="AW138" s="93"/>
      <c r="AX138" s="93"/>
      <c r="AY138" s="93"/>
      <c r="AZ138" s="93"/>
      <c r="BA138" s="93"/>
      <c r="BB138" s="93"/>
      <c r="BC138" s="93"/>
      <c r="BD138" s="93"/>
      <c r="BE138" s="93"/>
      <c r="BF138" s="93"/>
      <c r="BG138" s="93"/>
      <c r="BH138" s="93"/>
      <c r="BI138" s="93"/>
      <c r="BJ138" s="93"/>
      <c r="BK138" s="93"/>
      <c r="BL138" s="93"/>
      <c r="BM138" s="93"/>
      <c r="BN138" s="93"/>
      <c r="BO138" s="93"/>
      <c r="BP138" s="93"/>
      <c r="BQ138" s="93"/>
      <c r="BR138" s="93"/>
      <c r="BS138" s="93"/>
      <c r="BT138" s="93"/>
      <c r="BU138" s="93"/>
      <c r="BV138" s="93"/>
      <c r="BW138" s="93"/>
      <c r="BX138" s="93"/>
      <c r="BY138" s="93"/>
      <c r="BZ138" s="93"/>
      <c r="CA138" s="93"/>
      <c r="CB138" s="93"/>
      <c r="CC138" s="93"/>
      <c r="CD138" s="93"/>
      <c r="CE138" s="93"/>
      <c r="CF138" s="93"/>
      <c r="CG138" s="93"/>
      <c r="CH138" s="93"/>
      <c r="CI138" s="93"/>
      <c r="CJ138" s="93"/>
      <c r="CK138" s="93"/>
      <c r="CL138" s="93"/>
      <c r="CM138" s="93"/>
      <c r="CN138" s="93"/>
      <c r="CO138" s="93"/>
      <c r="CP138" s="93"/>
      <c r="CQ138" s="93"/>
      <c r="CR138" s="93"/>
      <c r="CS138" s="93"/>
      <c r="CT138" s="93"/>
      <c r="CU138" s="93"/>
      <c r="CV138" s="93"/>
      <c r="CW138" s="93"/>
      <c r="CX138" s="93"/>
      <c r="CY138" s="93"/>
      <c r="CZ138" s="93"/>
      <c r="DA138" s="93"/>
      <c r="DB138" s="93"/>
      <c r="DC138" s="93"/>
      <c r="DD138" s="93"/>
      <c r="DE138" s="93"/>
      <c r="DF138" s="93"/>
      <c r="DG138" s="93"/>
      <c r="DH138" s="93"/>
      <c r="DI138" s="93"/>
      <c r="DJ138" s="93"/>
      <c r="DK138" s="93"/>
      <c r="DL138" s="93"/>
      <c r="DM138" s="93"/>
      <c r="DN138" s="93"/>
      <c r="DO138" s="93"/>
      <c r="DP138" s="93"/>
      <c r="DQ138" s="93"/>
      <c r="DR138" s="93"/>
      <c r="DS138" s="93"/>
      <c r="DT138" s="93"/>
      <c r="DU138" s="93"/>
      <c r="DV138" s="93"/>
      <c r="DW138" s="93"/>
      <c r="DX138" s="93"/>
      <c r="DY138" s="93"/>
      <c r="DZ138" s="93"/>
      <c r="EA138" s="93"/>
      <c r="EB138" s="93"/>
      <c r="EC138" s="93"/>
      <c r="ED138" s="93"/>
      <c r="EE138" s="93"/>
      <c r="EF138" s="93"/>
      <c r="EG138" s="93"/>
      <c r="EH138" s="93"/>
      <c r="EI138" s="93"/>
      <c r="EJ138" s="93"/>
      <c r="EK138" s="93"/>
      <c r="EL138" s="93"/>
      <c r="EM138" s="93"/>
      <c r="EN138" s="93"/>
      <c r="EO138" s="93"/>
      <c r="EP138" s="93"/>
      <c r="EQ138" s="93"/>
      <c r="ER138" s="93"/>
      <c r="ES138" s="93"/>
      <c r="ET138" s="93"/>
      <c r="EU138" s="93"/>
      <c r="EV138" s="93"/>
      <c r="EW138" s="93"/>
      <c r="EX138" s="93"/>
      <c r="EY138" s="93"/>
      <c r="EZ138" s="93"/>
      <c r="FA138" s="93"/>
      <c r="FB138" s="93"/>
      <c r="FC138" s="93"/>
      <c r="FD138" s="93"/>
      <c r="FE138" s="93"/>
      <c r="FF138" s="93"/>
      <c r="FG138" s="93"/>
      <c r="FH138" s="93"/>
      <c r="FI138" s="93"/>
      <c r="FJ138" s="93"/>
      <c r="FK138" s="93"/>
      <c r="FL138" s="93"/>
      <c r="FM138" s="93"/>
      <c r="FN138" s="93"/>
      <c r="FO138" s="93"/>
      <c r="FP138" s="93"/>
      <c r="FQ138" s="93"/>
      <c r="FR138" s="93"/>
      <c r="FS138" s="93"/>
      <c r="FT138" s="93"/>
      <c r="FU138" s="93"/>
      <c r="FV138" s="93"/>
      <c r="FW138" s="93"/>
      <c r="FX138" s="93"/>
      <c r="FY138" s="93"/>
      <c r="FZ138" s="93"/>
      <c r="GA138" s="93"/>
      <c r="GB138" s="93"/>
      <c r="GC138" s="93"/>
      <c r="GD138" s="93"/>
      <c r="GE138" s="93"/>
      <c r="GF138" s="93"/>
      <c r="GG138" s="93"/>
      <c r="GH138" s="93"/>
      <c r="GI138" s="93"/>
      <c r="GJ138" s="93"/>
      <c r="GK138" s="93"/>
      <c r="GL138" s="93"/>
      <c r="GM138" s="93"/>
      <c r="GN138" s="93"/>
      <c r="GO138" s="93"/>
      <c r="GP138" s="93"/>
      <c r="GQ138" s="93"/>
      <c r="GR138" s="93"/>
      <c r="GS138" s="93"/>
      <c r="GT138" s="93"/>
      <c r="GU138" s="93"/>
      <c r="GV138" s="93"/>
      <c r="GW138" s="93"/>
      <c r="GX138" s="93"/>
      <c r="GY138" s="93"/>
      <c r="GZ138" s="93"/>
      <c r="HA138" s="93"/>
      <c r="HB138" s="93"/>
      <c r="HC138" s="93"/>
      <c r="HD138" s="93"/>
      <c r="HE138" s="93"/>
      <c r="HF138" s="93"/>
      <c r="HG138" s="93"/>
      <c r="HH138" s="93"/>
      <c r="HI138" s="93"/>
      <c r="HJ138" s="93"/>
      <c r="HK138" s="93"/>
      <c r="HL138" s="93"/>
      <c r="HM138" s="93"/>
      <c r="HN138" s="93"/>
      <c r="HO138" s="93"/>
      <c r="HP138" s="93"/>
      <c r="HQ138" s="93"/>
      <c r="HR138" s="93"/>
      <c r="HS138" s="93"/>
      <c r="HT138" s="93"/>
      <c r="HU138" s="93"/>
      <c r="HV138" s="93"/>
      <c r="HW138" s="93"/>
      <c r="HX138" s="93"/>
      <c r="HY138" s="93"/>
      <c r="HZ138" s="93"/>
      <c r="IA138" s="93"/>
      <c r="IB138" s="93"/>
      <c r="IC138" s="93"/>
      <c r="ID138" s="93"/>
      <c r="IE138" s="93"/>
      <c r="IF138" s="93"/>
      <c r="IG138" s="93"/>
      <c r="IH138" s="93"/>
      <c r="II138" s="93"/>
      <c r="IJ138" s="93"/>
      <c r="IK138" s="93"/>
      <c r="IL138" s="93"/>
      <c r="IM138" s="93"/>
      <c r="IN138" s="93"/>
      <c r="IO138" s="93"/>
      <c r="IP138" s="93"/>
      <c r="IQ138" s="93"/>
    </row>
    <row r="139" ht="17.25" spans="1:251">
      <c r="A139" s="83"/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48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  <c r="AV139" s="93"/>
      <c r="AW139" s="93"/>
      <c r="AX139" s="93"/>
      <c r="AY139" s="93"/>
      <c r="AZ139" s="93"/>
      <c r="BA139" s="93"/>
      <c r="BB139" s="93"/>
      <c r="BC139" s="93"/>
      <c r="BD139" s="93"/>
      <c r="BE139" s="93"/>
      <c r="BF139" s="93"/>
      <c r="BG139" s="93"/>
      <c r="BH139" s="93"/>
      <c r="BI139" s="93"/>
      <c r="BJ139" s="93"/>
      <c r="BK139" s="93"/>
      <c r="BL139" s="93"/>
      <c r="BM139" s="93"/>
      <c r="BN139" s="93"/>
      <c r="BO139" s="93"/>
      <c r="BP139" s="93"/>
      <c r="BQ139" s="93"/>
      <c r="BR139" s="93"/>
      <c r="BS139" s="93"/>
      <c r="BT139" s="93"/>
      <c r="BU139" s="93"/>
      <c r="BV139" s="93"/>
      <c r="BW139" s="93"/>
      <c r="BX139" s="93"/>
      <c r="BY139" s="93"/>
      <c r="BZ139" s="93"/>
      <c r="CA139" s="93"/>
      <c r="CB139" s="93"/>
      <c r="CC139" s="93"/>
      <c r="CD139" s="93"/>
      <c r="CE139" s="93"/>
      <c r="CF139" s="93"/>
      <c r="CG139" s="93"/>
      <c r="CH139" s="93"/>
      <c r="CI139" s="93"/>
      <c r="CJ139" s="93"/>
      <c r="CK139" s="93"/>
      <c r="CL139" s="93"/>
      <c r="CM139" s="93"/>
      <c r="CN139" s="93"/>
      <c r="CO139" s="93"/>
      <c r="CP139" s="93"/>
      <c r="CQ139" s="93"/>
      <c r="CR139" s="93"/>
      <c r="CS139" s="93"/>
      <c r="CT139" s="93"/>
      <c r="CU139" s="93"/>
      <c r="CV139" s="93"/>
      <c r="CW139" s="93"/>
      <c r="CX139" s="93"/>
      <c r="CY139" s="93"/>
      <c r="CZ139" s="93"/>
      <c r="DA139" s="93"/>
      <c r="DB139" s="93"/>
      <c r="DC139" s="93"/>
      <c r="DD139" s="93"/>
      <c r="DE139" s="93"/>
      <c r="DF139" s="93"/>
      <c r="DG139" s="93"/>
      <c r="DH139" s="93"/>
      <c r="DI139" s="93"/>
      <c r="DJ139" s="93"/>
      <c r="DK139" s="93"/>
      <c r="DL139" s="93"/>
      <c r="DM139" s="93"/>
      <c r="DN139" s="93"/>
      <c r="DO139" s="93"/>
      <c r="DP139" s="93"/>
      <c r="DQ139" s="93"/>
      <c r="DR139" s="93"/>
      <c r="DS139" s="93"/>
      <c r="DT139" s="93"/>
      <c r="DU139" s="93"/>
      <c r="DV139" s="93"/>
      <c r="DW139" s="93"/>
      <c r="DX139" s="93"/>
      <c r="DY139" s="93"/>
      <c r="DZ139" s="93"/>
      <c r="EA139" s="93"/>
      <c r="EB139" s="93"/>
      <c r="EC139" s="93"/>
      <c r="ED139" s="93"/>
      <c r="EE139" s="93"/>
      <c r="EF139" s="93"/>
      <c r="EG139" s="93"/>
      <c r="EH139" s="93"/>
      <c r="EI139" s="93"/>
      <c r="EJ139" s="93"/>
      <c r="EK139" s="93"/>
      <c r="EL139" s="93"/>
      <c r="EM139" s="93"/>
      <c r="EN139" s="93"/>
      <c r="EO139" s="93"/>
      <c r="EP139" s="93"/>
      <c r="EQ139" s="93"/>
      <c r="ER139" s="93"/>
      <c r="ES139" s="93"/>
      <c r="ET139" s="93"/>
      <c r="EU139" s="93"/>
      <c r="EV139" s="93"/>
      <c r="EW139" s="93"/>
      <c r="EX139" s="93"/>
      <c r="EY139" s="93"/>
      <c r="EZ139" s="93"/>
      <c r="FA139" s="93"/>
      <c r="FB139" s="93"/>
      <c r="FC139" s="93"/>
      <c r="FD139" s="93"/>
      <c r="FE139" s="93"/>
      <c r="FF139" s="93"/>
      <c r="FG139" s="93"/>
      <c r="FH139" s="93"/>
      <c r="FI139" s="93"/>
      <c r="FJ139" s="93"/>
      <c r="FK139" s="93"/>
      <c r="FL139" s="93"/>
      <c r="FM139" s="93"/>
      <c r="FN139" s="93"/>
      <c r="FO139" s="93"/>
      <c r="FP139" s="93"/>
      <c r="FQ139" s="93"/>
      <c r="FR139" s="93"/>
      <c r="FS139" s="93"/>
      <c r="FT139" s="93"/>
      <c r="FU139" s="93"/>
      <c r="FV139" s="93"/>
      <c r="FW139" s="93"/>
      <c r="FX139" s="93"/>
      <c r="FY139" s="93"/>
      <c r="FZ139" s="93"/>
      <c r="GA139" s="93"/>
      <c r="GB139" s="93"/>
      <c r="GC139" s="93"/>
      <c r="GD139" s="93"/>
      <c r="GE139" s="93"/>
      <c r="GF139" s="93"/>
      <c r="GG139" s="93"/>
      <c r="GH139" s="93"/>
      <c r="GI139" s="93"/>
      <c r="GJ139" s="93"/>
      <c r="GK139" s="93"/>
      <c r="GL139" s="93"/>
      <c r="GM139" s="93"/>
      <c r="GN139" s="93"/>
      <c r="GO139" s="93"/>
      <c r="GP139" s="93"/>
      <c r="GQ139" s="93"/>
      <c r="GR139" s="93"/>
      <c r="GS139" s="93"/>
      <c r="GT139" s="93"/>
      <c r="GU139" s="93"/>
      <c r="GV139" s="93"/>
      <c r="GW139" s="93"/>
      <c r="GX139" s="93"/>
      <c r="GY139" s="93"/>
      <c r="GZ139" s="93"/>
      <c r="HA139" s="93"/>
      <c r="HB139" s="93"/>
      <c r="HC139" s="93"/>
      <c r="HD139" s="93"/>
      <c r="HE139" s="93"/>
      <c r="HF139" s="93"/>
      <c r="HG139" s="93"/>
      <c r="HH139" s="93"/>
      <c r="HI139" s="93"/>
      <c r="HJ139" s="93"/>
      <c r="HK139" s="93"/>
      <c r="HL139" s="93"/>
      <c r="HM139" s="93"/>
      <c r="HN139" s="93"/>
      <c r="HO139" s="93"/>
      <c r="HP139" s="93"/>
      <c r="HQ139" s="93"/>
      <c r="HR139" s="93"/>
      <c r="HS139" s="93"/>
      <c r="HT139" s="93"/>
      <c r="HU139" s="93"/>
      <c r="HV139" s="93"/>
      <c r="HW139" s="93"/>
      <c r="HX139" s="93"/>
      <c r="HY139" s="93"/>
      <c r="HZ139" s="93"/>
      <c r="IA139" s="93"/>
      <c r="IB139" s="93"/>
      <c r="IC139" s="93"/>
      <c r="ID139" s="93"/>
      <c r="IE139" s="93"/>
      <c r="IF139" s="93"/>
      <c r="IG139" s="93"/>
      <c r="IH139" s="93"/>
      <c r="II139" s="93"/>
      <c r="IJ139" s="93"/>
      <c r="IK139" s="93"/>
      <c r="IL139" s="93"/>
      <c r="IM139" s="93"/>
      <c r="IN139" s="93"/>
      <c r="IO139" s="93"/>
      <c r="IP139" s="93"/>
      <c r="IQ139" s="93"/>
    </row>
    <row r="140" ht="17.25" spans="1:251">
      <c r="A140" s="83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48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  <c r="AA140" s="8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  <c r="AV140" s="93"/>
      <c r="AW140" s="93"/>
      <c r="AX140" s="93"/>
      <c r="AY140" s="93"/>
      <c r="AZ140" s="93"/>
      <c r="BA140" s="93"/>
      <c r="BB140" s="93"/>
      <c r="BC140" s="93"/>
      <c r="BD140" s="93"/>
      <c r="BE140" s="93"/>
      <c r="BF140" s="93"/>
      <c r="BG140" s="93"/>
      <c r="BH140" s="93"/>
      <c r="BI140" s="93"/>
      <c r="BJ140" s="93"/>
      <c r="BK140" s="93"/>
      <c r="BL140" s="93"/>
      <c r="BM140" s="93"/>
      <c r="BN140" s="93"/>
      <c r="BO140" s="93"/>
      <c r="BP140" s="93"/>
      <c r="BQ140" s="93"/>
      <c r="BR140" s="93"/>
      <c r="BS140" s="93"/>
      <c r="BT140" s="93"/>
      <c r="BU140" s="93"/>
      <c r="BV140" s="93"/>
      <c r="BW140" s="93"/>
      <c r="BX140" s="93"/>
      <c r="BY140" s="93"/>
      <c r="BZ140" s="93"/>
      <c r="CA140" s="93"/>
      <c r="CB140" s="93"/>
      <c r="CC140" s="93"/>
      <c r="CD140" s="93"/>
      <c r="CE140" s="93"/>
      <c r="CF140" s="93"/>
      <c r="CG140" s="93"/>
      <c r="CH140" s="93"/>
      <c r="CI140" s="93"/>
      <c r="CJ140" s="93"/>
      <c r="CK140" s="93"/>
      <c r="CL140" s="93"/>
      <c r="CM140" s="93"/>
      <c r="CN140" s="93"/>
      <c r="CO140" s="93"/>
      <c r="CP140" s="93"/>
      <c r="CQ140" s="93"/>
      <c r="CR140" s="93"/>
      <c r="CS140" s="93"/>
      <c r="CT140" s="93"/>
      <c r="CU140" s="93"/>
      <c r="CV140" s="93"/>
      <c r="CW140" s="93"/>
      <c r="CX140" s="93"/>
      <c r="CY140" s="93"/>
      <c r="CZ140" s="93"/>
      <c r="DA140" s="93"/>
      <c r="DB140" s="93"/>
      <c r="DC140" s="93"/>
      <c r="DD140" s="93"/>
      <c r="DE140" s="93"/>
      <c r="DF140" s="93"/>
      <c r="DG140" s="93"/>
      <c r="DH140" s="93"/>
      <c r="DI140" s="93"/>
      <c r="DJ140" s="93"/>
      <c r="DK140" s="93"/>
      <c r="DL140" s="93"/>
      <c r="DM140" s="93"/>
      <c r="DN140" s="93"/>
      <c r="DO140" s="93"/>
      <c r="DP140" s="93"/>
      <c r="DQ140" s="93"/>
      <c r="DR140" s="93"/>
      <c r="DS140" s="93"/>
      <c r="DT140" s="93"/>
      <c r="DU140" s="93"/>
      <c r="DV140" s="93"/>
      <c r="DW140" s="93"/>
      <c r="DX140" s="93"/>
      <c r="DY140" s="93"/>
      <c r="DZ140" s="93"/>
      <c r="EA140" s="93"/>
      <c r="EB140" s="93"/>
      <c r="EC140" s="93"/>
      <c r="ED140" s="93"/>
      <c r="EE140" s="93"/>
      <c r="EF140" s="93"/>
      <c r="EG140" s="93"/>
      <c r="EH140" s="93"/>
      <c r="EI140" s="93"/>
      <c r="EJ140" s="93"/>
      <c r="EK140" s="93"/>
      <c r="EL140" s="93"/>
      <c r="EM140" s="93"/>
      <c r="EN140" s="93"/>
      <c r="EO140" s="93"/>
      <c r="EP140" s="93"/>
      <c r="EQ140" s="93"/>
      <c r="ER140" s="93"/>
      <c r="ES140" s="93"/>
      <c r="ET140" s="93"/>
      <c r="EU140" s="93"/>
      <c r="EV140" s="93"/>
      <c r="EW140" s="93"/>
      <c r="EX140" s="93"/>
      <c r="EY140" s="93"/>
      <c r="EZ140" s="93"/>
      <c r="FA140" s="93"/>
      <c r="FB140" s="93"/>
      <c r="FC140" s="93"/>
      <c r="FD140" s="93"/>
      <c r="FE140" s="93"/>
      <c r="FF140" s="93"/>
      <c r="FG140" s="93"/>
      <c r="FH140" s="93"/>
      <c r="FI140" s="93"/>
      <c r="FJ140" s="93"/>
      <c r="FK140" s="93"/>
      <c r="FL140" s="93"/>
      <c r="FM140" s="93"/>
      <c r="FN140" s="93"/>
      <c r="FO140" s="93"/>
      <c r="FP140" s="93"/>
      <c r="FQ140" s="93"/>
      <c r="FR140" s="93"/>
      <c r="FS140" s="93"/>
      <c r="FT140" s="93"/>
      <c r="FU140" s="93"/>
      <c r="FV140" s="93"/>
      <c r="FW140" s="93"/>
      <c r="FX140" s="93"/>
      <c r="FY140" s="93"/>
      <c r="FZ140" s="93"/>
      <c r="GA140" s="93"/>
      <c r="GB140" s="93"/>
      <c r="GC140" s="93"/>
      <c r="GD140" s="93"/>
      <c r="GE140" s="93"/>
      <c r="GF140" s="93"/>
      <c r="GG140" s="93"/>
      <c r="GH140" s="93"/>
      <c r="GI140" s="93"/>
      <c r="GJ140" s="93"/>
      <c r="GK140" s="93"/>
      <c r="GL140" s="93"/>
      <c r="GM140" s="93"/>
      <c r="GN140" s="93"/>
      <c r="GO140" s="93"/>
      <c r="GP140" s="93"/>
      <c r="GQ140" s="93"/>
      <c r="GR140" s="93"/>
      <c r="GS140" s="93"/>
      <c r="GT140" s="93"/>
      <c r="GU140" s="93"/>
      <c r="GV140" s="93"/>
      <c r="GW140" s="93"/>
      <c r="GX140" s="93"/>
      <c r="GY140" s="93"/>
      <c r="GZ140" s="93"/>
      <c r="HA140" s="93"/>
      <c r="HB140" s="93"/>
      <c r="HC140" s="93"/>
      <c r="HD140" s="93"/>
      <c r="HE140" s="93"/>
      <c r="HF140" s="93"/>
      <c r="HG140" s="93"/>
      <c r="HH140" s="93"/>
      <c r="HI140" s="93"/>
      <c r="HJ140" s="93"/>
      <c r="HK140" s="93"/>
      <c r="HL140" s="93"/>
      <c r="HM140" s="93"/>
      <c r="HN140" s="93"/>
      <c r="HO140" s="93"/>
      <c r="HP140" s="93"/>
      <c r="HQ140" s="93"/>
      <c r="HR140" s="93"/>
      <c r="HS140" s="93"/>
      <c r="HT140" s="93"/>
      <c r="HU140" s="93"/>
      <c r="HV140" s="93"/>
      <c r="HW140" s="93"/>
      <c r="HX140" s="93"/>
      <c r="HY140" s="93"/>
      <c r="HZ140" s="93"/>
      <c r="IA140" s="93"/>
      <c r="IB140" s="93"/>
      <c r="IC140" s="93"/>
      <c r="ID140" s="93"/>
      <c r="IE140" s="93"/>
      <c r="IF140" s="93"/>
      <c r="IG140" s="93"/>
      <c r="IH140" s="93"/>
      <c r="II140" s="93"/>
      <c r="IJ140" s="93"/>
      <c r="IK140" s="93"/>
      <c r="IL140" s="93"/>
      <c r="IM140" s="93"/>
      <c r="IN140" s="93"/>
      <c r="IO140" s="93"/>
      <c r="IP140" s="93"/>
      <c r="IQ140" s="93"/>
    </row>
    <row r="141" ht="17.25" spans="1:251">
      <c r="A141" s="83"/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48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  <c r="AV141" s="93"/>
      <c r="AW141" s="93"/>
      <c r="AX141" s="93"/>
      <c r="AY141" s="93"/>
      <c r="AZ141" s="93"/>
      <c r="BA141" s="93"/>
      <c r="BB141" s="93"/>
      <c r="BC141" s="93"/>
      <c r="BD141" s="93"/>
      <c r="BE141" s="93"/>
      <c r="BF141" s="93"/>
      <c r="BG141" s="93"/>
      <c r="BH141" s="93"/>
      <c r="BI141" s="93"/>
      <c r="BJ141" s="93"/>
      <c r="BK141" s="93"/>
      <c r="BL141" s="93"/>
      <c r="BM141" s="93"/>
      <c r="BN141" s="93"/>
      <c r="BO141" s="93"/>
      <c r="BP141" s="93"/>
      <c r="BQ141" s="93"/>
      <c r="BR141" s="93"/>
      <c r="BS141" s="93"/>
      <c r="BT141" s="93"/>
      <c r="BU141" s="93"/>
      <c r="BV141" s="93"/>
      <c r="BW141" s="93"/>
      <c r="BX141" s="93"/>
      <c r="BY141" s="93"/>
      <c r="BZ141" s="93"/>
      <c r="CA141" s="93"/>
      <c r="CB141" s="93"/>
      <c r="CC141" s="93"/>
      <c r="CD141" s="93"/>
      <c r="CE141" s="93"/>
      <c r="CF141" s="93"/>
      <c r="CG141" s="93"/>
      <c r="CH141" s="93"/>
      <c r="CI141" s="93"/>
      <c r="CJ141" s="93"/>
      <c r="CK141" s="93"/>
      <c r="CL141" s="93"/>
      <c r="CM141" s="93"/>
      <c r="CN141" s="93"/>
      <c r="CO141" s="93"/>
      <c r="CP141" s="93"/>
      <c r="CQ141" s="93"/>
      <c r="CR141" s="93"/>
      <c r="CS141" s="93"/>
      <c r="CT141" s="93"/>
      <c r="CU141" s="93"/>
      <c r="CV141" s="93"/>
      <c r="CW141" s="93"/>
      <c r="CX141" s="93"/>
      <c r="CY141" s="93"/>
      <c r="CZ141" s="93"/>
      <c r="DA141" s="93"/>
      <c r="DB141" s="93"/>
      <c r="DC141" s="93"/>
      <c r="DD141" s="93"/>
      <c r="DE141" s="93"/>
      <c r="DF141" s="93"/>
      <c r="DG141" s="93"/>
      <c r="DH141" s="93"/>
      <c r="DI141" s="93"/>
      <c r="DJ141" s="93"/>
      <c r="DK141" s="93"/>
      <c r="DL141" s="93"/>
      <c r="DM141" s="93"/>
      <c r="DN141" s="93"/>
      <c r="DO141" s="93"/>
      <c r="DP141" s="93"/>
      <c r="DQ141" s="93"/>
      <c r="DR141" s="93"/>
      <c r="DS141" s="93"/>
      <c r="DT141" s="93"/>
      <c r="DU141" s="93"/>
      <c r="DV141" s="93"/>
      <c r="DW141" s="93"/>
      <c r="DX141" s="93"/>
      <c r="DY141" s="93"/>
      <c r="DZ141" s="93"/>
      <c r="EA141" s="93"/>
      <c r="EB141" s="93"/>
      <c r="EC141" s="93"/>
      <c r="ED141" s="93"/>
      <c r="EE141" s="93"/>
      <c r="EF141" s="93"/>
      <c r="EG141" s="93"/>
      <c r="EH141" s="93"/>
      <c r="EI141" s="93"/>
      <c r="EJ141" s="93"/>
      <c r="EK141" s="93"/>
      <c r="EL141" s="93"/>
      <c r="EM141" s="93"/>
      <c r="EN141" s="93"/>
      <c r="EO141" s="93"/>
      <c r="EP141" s="93"/>
      <c r="EQ141" s="93"/>
      <c r="ER141" s="93"/>
      <c r="ES141" s="93"/>
      <c r="ET141" s="93"/>
      <c r="EU141" s="93"/>
      <c r="EV141" s="93"/>
      <c r="EW141" s="93"/>
      <c r="EX141" s="93"/>
      <c r="EY141" s="93"/>
      <c r="EZ141" s="93"/>
      <c r="FA141" s="93"/>
      <c r="FB141" s="93"/>
      <c r="FC141" s="93"/>
      <c r="FD141" s="93"/>
      <c r="FE141" s="93"/>
      <c r="FF141" s="93"/>
      <c r="FG141" s="93"/>
      <c r="FH141" s="93"/>
      <c r="FI141" s="93"/>
      <c r="FJ141" s="93"/>
      <c r="FK141" s="93"/>
      <c r="FL141" s="93"/>
      <c r="FM141" s="93"/>
      <c r="FN141" s="93"/>
      <c r="FO141" s="93"/>
      <c r="FP141" s="93"/>
      <c r="FQ141" s="93"/>
      <c r="FR141" s="93"/>
      <c r="FS141" s="93"/>
      <c r="FT141" s="93"/>
      <c r="FU141" s="93"/>
      <c r="FV141" s="93"/>
      <c r="FW141" s="93"/>
      <c r="FX141" s="93"/>
      <c r="FY141" s="93"/>
      <c r="FZ141" s="93"/>
      <c r="GA141" s="93"/>
      <c r="GB141" s="93"/>
      <c r="GC141" s="93"/>
      <c r="GD141" s="93"/>
      <c r="GE141" s="93"/>
      <c r="GF141" s="93"/>
      <c r="GG141" s="93"/>
      <c r="GH141" s="93"/>
      <c r="GI141" s="93"/>
      <c r="GJ141" s="93"/>
      <c r="GK141" s="93"/>
      <c r="GL141" s="93"/>
      <c r="GM141" s="93"/>
      <c r="GN141" s="93"/>
      <c r="GO141" s="93"/>
      <c r="GP141" s="93"/>
      <c r="GQ141" s="93"/>
      <c r="GR141" s="93"/>
      <c r="GS141" s="93"/>
      <c r="GT141" s="93"/>
      <c r="GU141" s="93"/>
      <c r="GV141" s="93"/>
      <c r="GW141" s="93"/>
      <c r="GX141" s="93"/>
      <c r="GY141" s="93"/>
      <c r="GZ141" s="93"/>
      <c r="HA141" s="93"/>
      <c r="HB141" s="93"/>
      <c r="HC141" s="93"/>
      <c r="HD141" s="93"/>
      <c r="HE141" s="93"/>
      <c r="HF141" s="93"/>
      <c r="HG141" s="93"/>
      <c r="HH141" s="93"/>
      <c r="HI141" s="93"/>
      <c r="HJ141" s="93"/>
      <c r="HK141" s="93"/>
      <c r="HL141" s="93"/>
      <c r="HM141" s="93"/>
      <c r="HN141" s="93"/>
      <c r="HO141" s="93"/>
      <c r="HP141" s="93"/>
      <c r="HQ141" s="93"/>
      <c r="HR141" s="93"/>
      <c r="HS141" s="93"/>
      <c r="HT141" s="93"/>
      <c r="HU141" s="93"/>
      <c r="HV141" s="93"/>
      <c r="HW141" s="93"/>
      <c r="HX141" s="93"/>
      <c r="HY141" s="93"/>
      <c r="HZ141" s="93"/>
      <c r="IA141" s="93"/>
      <c r="IB141" s="93"/>
      <c r="IC141" s="93"/>
      <c r="ID141" s="93"/>
      <c r="IE141" s="93"/>
      <c r="IF141" s="93"/>
      <c r="IG141" s="93"/>
      <c r="IH141" s="93"/>
      <c r="II141" s="93"/>
      <c r="IJ141" s="93"/>
      <c r="IK141" s="93"/>
      <c r="IL141" s="93"/>
      <c r="IM141" s="93"/>
      <c r="IN141" s="93"/>
      <c r="IO141" s="93"/>
      <c r="IP141" s="93"/>
      <c r="IQ141" s="93"/>
    </row>
  </sheetData>
  <mergeCells count="3">
    <mergeCell ref="A1:M1"/>
    <mergeCell ref="A2:M2"/>
    <mergeCell ref="A3:M3"/>
  </mergeCells>
  <conditionalFormatting sqref="B20">
    <cfRule type="duplicateValues" dxfId="1" priority="27" stopIfTrue="1"/>
  </conditionalFormatting>
  <conditionalFormatting sqref="B62:C62">
    <cfRule type="duplicateValues" dxfId="0" priority="7" stopIfTrue="1"/>
  </conditionalFormatting>
  <conditionalFormatting sqref="B72">
    <cfRule type="duplicateValues" dxfId="1" priority="4" stopIfTrue="1"/>
  </conditionalFormatting>
  <conditionalFormatting sqref="B73">
    <cfRule type="duplicateValues" dxfId="1" priority="3" stopIfTrue="1"/>
  </conditionalFormatting>
  <conditionalFormatting sqref="B74">
    <cfRule type="duplicateValues" dxfId="0" priority="1" stopIfTrue="1"/>
  </conditionalFormatting>
  <conditionalFormatting sqref="B77">
    <cfRule type="duplicateValues" dxfId="0" priority="2" stopIfTrue="1"/>
  </conditionalFormatting>
  <conditionalFormatting sqref="B15:B17">
    <cfRule type="duplicateValues" dxfId="0" priority="29" stopIfTrue="1"/>
  </conditionalFormatting>
  <conditionalFormatting sqref="B18:B19">
    <cfRule type="duplicateValues" dxfId="1" priority="28" stopIfTrue="1"/>
  </conditionalFormatting>
  <conditionalFormatting sqref="B21:B22">
    <cfRule type="duplicateValues" dxfId="0" priority="26" stopIfTrue="1"/>
  </conditionalFormatting>
  <conditionalFormatting sqref="B23:B39">
    <cfRule type="duplicateValues" dxfId="0" priority="11" stopIfTrue="1"/>
  </conditionalFormatting>
  <conditionalFormatting sqref="B64:B65">
    <cfRule type="duplicateValues" dxfId="0" priority="6" stopIfTrue="1"/>
  </conditionalFormatting>
  <conditionalFormatting sqref="B70:B71">
    <cfRule type="duplicateValues" dxfId="0" priority="5" stopIfTrue="1"/>
  </conditionalFormatting>
  <conditionalFormatting sqref="B75:B76">
    <cfRule type="duplicateValues" dxfId="0" priority="10" stopIfTrue="1"/>
  </conditionalFormatting>
  <conditionalFormatting sqref="B78:B79">
    <cfRule type="duplicateValues" dxfId="1" priority="9" stopIfTrue="1"/>
  </conditionalFormatting>
  <conditionalFormatting sqref="B40:B41 B43:B57">
    <cfRule type="duplicateValues" dxfId="1" priority="23" stopIfTrue="1"/>
  </conditionalFormatting>
  <conditionalFormatting sqref="B61 B63">
    <cfRule type="duplicateValues" dxfId="0" priority="8" stopIfTrue="1"/>
  </conditionalFormatting>
  <dataValidations count="1">
    <dataValidation allowBlank="1" showInputMessage="1" showErrorMessage="1" prompt="请输入专业简称+班级，如“计算机1802”" sqref="F34 F38 F39 F60 F66 F67 F68 F69 F72 F73 F74 F75 F76 F77 F80 E31:E33 F5:F13 F15:F23 F28:F30 F35:F37 F40:F41 F43:F57 F58:F59 F61:F63 F64:F65 F70:F71 F78:F79"/>
  </dataValidations>
  <pageMargins left="0.699305555555556" right="0.699305555555556" top="0.75" bottom="0.75" header="0.3" footer="0.3"/>
  <pageSetup paperSize="9" scale="9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66"/>
  <sheetViews>
    <sheetView zoomScale="90" zoomScaleNormal="90" workbookViewId="0">
      <selection activeCell="G22" sqref="G22"/>
    </sheetView>
  </sheetViews>
  <sheetFormatPr defaultColWidth="9" defaultRowHeight="14.25"/>
  <cols>
    <col min="1" max="1" width="7.125" customWidth="1"/>
    <col min="2" max="2" width="14.375" customWidth="1"/>
    <col min="3" max="3" width="12.75" customWidth="1"/>
    <col min="4" max="5" width="7" customWidth="1"/>
    <col min="6" max="6" width="11.875" customWidth="1"/>
    <col min="7" max="8" width="8.875" customWidth="1"/>
    <col min="9" max="9" width="14.25" customWidth="1"/>
    <col min="10" max="12" width="8.875" customWidth="1"/>
    <col min="13" max="13" width="18.25" customWidth="1"/>
    <col min="14" max="14" width="21.75" customWidth="1"/>
    <col min="15" max="27" width="9.25" customWidth="1"/>
  </cols>
  <sheetData>
    <row r="1" ht="17.25" spans="1:27">
      <c r="A1" s="14" t="s">
        <v>1262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46.5" customHeight="1" spans="1:27">
      <c r="A2" s="3" t="s">
        <v>1263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ht="30.75" customHeight="1" spans="1:27">
      <c r="A3" s="4" t="s">
        <v>1264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="10" customFormat="1" ht="39.75" customHeight="1" spans="1:27">
      <c r="A4" s="6" t="s">
        <v>3</v>
      </c>
      <c r="B4" s="7" t="s">
        <v>4</v>
      </c>
      <c r="C4" s="7" t="s">
        <v>5</v>
      </c>
      <c r="D4" s="7" t="s">
        <v>1181</v>
      </c>
      <c r="E4" s="7" t="s">
        <v>6</v>
      </c>
      <c r="F4" s="7" t="s">
        <v>1265</v>
      </c>
      <c r="G4" s="7" t="s">
        <v>12</v>
      </c>
      <c r="H4" s="7" t="s">
        <v>13</v>
      </c>
      <c r="I4" s="7" t="s">
        <v>14</v>
      </c>
      <c r="J4" s="7" t="s">
        <v>15</v>
      </c>
      <c r="K4" s="7" t="s">
        <v>16</v>
      </c>
      <c r="L4" s="7" t="s">
        <v>17</v>
      </c>
      <c r="M4" s="7" t="s">
        <v>18</v>
      </c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</row>
    <row r="5" s="11" customFormat="1" ht="18" customHeight="1" spans="1:13">
      <c r="A5" s="15">
        <v>1</v>
      </c>
      <c r="B5" s="16">
        <v>2017011160</v>
      </c>
      <c r="C5" s="16" t="s">
        <v>45</v>
      </c>
      <c r="D5" s="17" t="s">
        <v>1183</v>
      </c>
      <c r="E5" s="17">
        <v>2017</v>
      </c>
      <c r="F5" s="18" t="s">
        <v>21</v>
      </c>
      <c r="G5" s="19">
        <v>14</v>
      </c>
      <c r="H5" s="19">
        <v>33</v>
      </c>
      <c r="I5" s="46">
        <f>G5/H5</f>
        <v>0.424242424242424</v>
      </c>
      <c r="J5" s="19">
        <v>14</v>
      </c>
      <c r="K5" s="19">
        <v>33</v>
      </c>
      <c r="L5" s="47">
        <f>J5/K5</f>
        <v>0.424242424242424</v>
      </c>
      <c r="M5" s="16" t="s">
        <v>1266</v>
      </c>
    </row>
    <row r="6" s="11" customFormat="1" ht="17.25" customHeight="1" spans="1:13">
      <c r="A6" s="15">
        <v>2</v>
      </c>
      <c r="B6" s="16">
        <v>2017011138</v>
      </c>
      <c r="C6" s="16" t="s">
        <v>85</v>
      </c>
      <c r="D6" s="17" t="s">
        <v>1185</v>
      </c>
      <c r="E6" s="17">
        <v>2017</v>
      </c>
      <c r="F6" s="18" t="s">
        <v>78</v>
      </c>
      <c r="G6" s="20">
        <v>2</v>
      </c>
      <c r="H6" s="21">
        <v>27</v>
      </c>
      <c r="I6" s="46">
        <f t="shared" ref="I6:I50" si="0">G6/H6</f>
        <v>0.0740740740740741</v>
      </c>
      <c r="J6" s="19">
        <v>7</v>
      </c>
      <c r="K6" s="19">
        <v>50</v>
      </c>
      <c r="L6" s="47">
        <f t="shared" ref="L6:L50" si="1">J6/K6</f>
        <v>0.14</v>
      </c>
      <c r="M6" s="16" t="s">
        <v>1267</v>
      </c>
    </row>
    <row r="7" s="11" customFormat="1" ht="17.25" customHeight="1" spans="1:13">
      <c r="A7" s="15">
        <v>3</v>
      </c>
      <c r="B7" s="16">
        <v>2017011113</v>
      </c>
      <c r="C7" s="16" t="s">
        <v>93</v>
      </c>
      <c r="D7" s="17" t="s">
        <v>1185</v>
      </c>
      <c r="E7" s="17">
        <v>2017</v>
      </c>
      <c r="F7" s="18" t="s">
        <v>79</v>
      </c>
      <c r="G7" s="20">
        <v>9</v>
      </c>
      <c r="H7" s="21">
        <v>23</v>
      </c>
      <c r="I7" s="46">
        <f t="shared" si="0"/>
        <v>0.391304347826087</v>
      </c>
      <c r="J7" s="19">
        <v>13</v>
      </c>
      <c r="K7" s="16">
        <v>50</v>
      </c>
      <c r="L7" s="47">
        <f t="shared" si="1"/>
        <v>0.26</v>
      </c>
      <c r="M7" s="16" t="s">
        <v>1268</v>
      </c>
    </row>
    <row r="8" s="12" customFormat="1" ht="17.25" spans="1:27">
      <c r="A8" s="15">
        <v>4</v>
      </c>
      <c r="B8" s="16">
        <v>2017011210</v>
      </c>
      <c r="C8" s="16" t="s">
        <v>163</v>
      </c>
      <c r="D8" s="15" t="s">
        <v>1185</v>
      </c>
      <c r="E8" s="15">
        <v>2017</v>
      </c>
      <c r="F8" s="15" t="s">
        <v>155</v>
      </c>
      <c r="G8" s="20">
        <v>4</v>
      </c>
      <c r="H8" s="21">
        <v>33</v>
      </c>
      <c r="I8" s="46">
        <f t="shared" si="0"/>
        <v>0.121212121212121</v>
      </c>
      <c r="J8" s="19">
        <v>8</v>
      </c>
      <c r="K8" s="16">
        <v>63</v>
      </c>
      <c r="L8" s="47">
        <f t="shared" si="1"/>
        <v>0.126984126984127</v>
      </c>
      <c r="M8" s="16" t="s">
        <v>1269</v>
      </c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</row>
    <row r="9" s="11" customFormat="1" ht="17.25" customHeight="1" spans="1:13">
      <c r="A9" s="15">
        <v>5</v>
      </c>
      <c r="B9" s="16">
        <v>2017011200</v>
      </c>
      <c r="C9" s="16" t="s">
        <v>173</v>
      </c>
      <c r="D9" s="17" t="s">
        <v>1185</v>
      </c>
      <c r="E9" s="17">
        <v>2017</v>
      </c>
      <c r="F9" s="18" t="s">
        <v>157</v>
      </c>
      <c r="G9" s="20">
        <v>10</v>
      </c>
      <c r="H9" s="21">
        <v>30</v>
      </c>
      <c r="I9" s="46">
        <f t="shared" si="0"/>
        <v>0.333333333333333</v>
      </c>
      <c r="J9" s="19">
        <v>18</v>
      </c>
      <c r="K9" s="16">
        <v>63</v>
      </c>
      <c r="L9" s="47">
        <f t="shared" si="1"/>
        <v>0.285714285714286</v>
      </c>
      <c r="M9" s="16" t="s">
        <v>1270</v>
      </c>
    </row>
    <row r="10" s="11" customFormat="1" ht="17.25" customHeight="1" spans="1:13">
      <c r="A10" s="15">
        <v>6</v>
      </c>
      <c r="B10" s="16">
        <v>2017011247</v>
      </c>
      <c r="C10" s="16" t="s">
        <v>233</v>
      </c>
      <c r="D10" s="17" t="s">
        <v>1183</v>
      </c>
      <c r="E10" s="17">
        <v>2017</v>
      </c>
      <c r="F10" s="18" t="s">
        <v>234</v>
      </c>
      <c r="G10" s="20">
        <v>1</v>
      </c>
      <c r="H10" s="21">
        <v>30</v>
      </c>
      <c r="I10" s="46">
        <f t="shared" si="0"/>
        <v>0.0333333333333333</v>
      </c>
      <c r="J10" s="21">
        <v>1</v>
      </c>
      <c r="K10" s="21">
        <v>30</v>
      </c>
      <c r="L10" s="47">
        <f t="shared" si="1"/>
        <v>0.0333333333333333</v>
      </c>
      <c r="M10" s="16" t="s">
        <v>1195</v>
      </c>
    </row>
    <row r="11" s="11" customFormat="1" ht="17.25" customHeight="1" spans="1:13">
      <c r="A11" s="15">
        <v>7</v>
      </c>
      <c r="B11" s="16">
        <v>2017011332</v>
      </c>
      <c r="C11" s="16" t="s">
        <v>284</v>
      </c>
      <c r="D11" s="17" t="s">
        <v>1183</v>
      </c>
      <c r="E11" s="17">
        <v>2017</v>
      </c>
      <c r="F11" s="18" t="s">
        <v>267</v>
      </c>
      <c r="G11" s="19">
        <v>9</v>
      </c>
      <c r="H11" s="19">
        <v>31</v>
      </c>
      <c r="I11" s="46">
        <f t="shared" si="0"/>
        <v>0.290322580645161</v>
      </c>
      <c r="J11" s="19">
        <v>18</v>
      </c>
      <c r="K11" s="19">
        <v>91</v>
      </c>
      <c r="L11" s="47">
        <f t="shared" si="1"/>
        <v>0.197802197802198</v>
      </c>
      <c r="M11" s="16" t="s">
        <v>1271</v>
      </c>
    </row>
    <row r="12" s="11" customFormat="1" ht="17.25" customHeight="1" spans="1:13">
      <c r="A12" s="15">
        <v>8</v>
      </c>
      <c r="B12" s="16">
        <v>2017011370</v>
      </c>
      <c r="C12" s="16" t="s">
        <v>273</v>
      </c>
      <c r="D12" s="17" t="s">
        <v>1183</v>
      </c>
      <c r="E12" s="17">
        <v>2017</v>
      </c>
      <c r="F12" s="18" t="s">
        <v>265</v>
      </c>
      <c r="G12" s="21">
        <v>3</v>
      </c>
      <c r="H12" s="21">
        <v>30</v>
      </c>
      <c r="I12" s="46">
        <f t="shared" si="0"/>
        <v>0.1</v>
      </c>
      <c r="J12" s="21">
        <v>7</v>
      </c>
      <c r="K12" s="21">
        <v>91</v>
      </c>
      <c r="L12" s="47">
        <f t="shared" si="1"/>
        <v>0.0769230769230769</v>
      </c>
      <c r="M12" s="16" t="s">
        <v>1201</v>
      </c>
    </row>
    <row r="13" s="11" customFormat="1" ht="17.25" customHeight="1" spans="1:13">
      <c r="A13" s="15">
        <v>9</v>
      </c>
      <c r="B13" s="16">
        <v>2017011397</v>
      </c>
      <c r="C13" s="16" t="s">
        <v>279</v>
      </c>
      <c r="D13" s="17" t="s">
        <v>1183</v>
      </c>
      <c r="E13" s="17">
        <v>2017</v>
      </c>
      <c r="F13" s="18" t="s">
        <v>269</v>
      </c>
      <c r="G13" s="21">
        <v>3</v>
      </c>
      <c r="H13" s="21">
        <v>29</v>
      </c>
      <c r="I13" s="46">
        <f t="shared" si="0"/>
        <v>0.103448275862069</v>
      </c>
      <c r="J13" s="21">
        <v>13</v>
      </c>
      <c r="K13" s="21">
        <v>91</v>
      </c>
      <c r="L13" s="47">
        <f t="shared" si="1"/>
        <v>0.142857142857143</v>
      </c>
      <c r="M13" s="16" t="s">
        <v>1272</v>
      </c>
    </row>
    <row r="14" s="12" customFormat="1" ht="17.25" spans="1:27">
      <c r="A14" s="15">
        <v>10</v>
      </c>
      <c r="B14" s="16">
        <v>2017011269</v>
      </c>
      <c r="C14" s="16" t="s">
        <v>371</v>
      </c>
      <c r="D14" s="22" t="s">
        <v>1183</v>
      </c>
      <c r="E14" s="15">
        <v>2017</v>
      </c>
      <c r="F14" s="22" t="s">
        <v>357</v>
      </c>
      <c r="G14" s="15">
        <v>6</v>
      </c>
      <c r="H14" s="15">
        <v>30</v>
      </c>
      <c r="I14" s="46">
        <f t="shared" si="0"/>
        <v>0.2</v>
      </c>
      <c r="J14" s="15">
        <v>13</v>
      </c>
      <c r="K14" s="15">
        <v>55</v>
      </c>
      <c r="L14" s="47">
        <f t="shared" si="1"/>
        <v>0.236363636363636</v>
      </c>
      <c r="M14" s="16" t="s">
        <v>1273</v>
      </c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</row>
    <row r="15" ht="17.25" spans="1:16">
      <c r="A15" s="15">
        <v>11</v>
      </c>
      <c r="B15" s="16">
        <v>2017011313</v>
      </c>
      <c r="C15" s="16" t="s">
        <v>375</v>
      </c>
      <c r="D15" s="20" t="s">
        <v>1183</v>
      </c>
      <c r="E15" s="20">
        <v>2017</v>
      </c>
      <c r="F15" s="20" t="s">
        <v>359</v>
      </c>
      <c r="G15" s="15">
        <v>12</v>
      </c>
      <c r="H15" s="20">
        <v>25</v>
      </c>
      <c r="I15" s="46">
        <f t="shared" si="0"/>
        <v>0.48</v>
      </c>
      <c r="J15" s="24">
        <v>18</v>
      </c>
      <c r="K15" s="24">
        <v>55</v>
      </c>
      <c r="L15" s="47">
        <f t="shared" si="1"/>
        <v>0.327272727272727</v>
      </c>
      <c r="M15" s="16" t="s">
        <v>1274</v>
      </c>
      <c r="N15" s="49"/>
      <c r="O15" s="50"/>
      <c r="P15" s="51"/>
    </row>
    <row r="16" ht="17.25" spans="1:27">
      <c r="A16" s="15">
        <v>12</v>
      </c>
      <c r="B16" s="20">
        <v>2018011893</v>
      </c>
      <c r="C16" s="23" t="s">
        <v>441</v>
      </c>
      <c r="D16" s="24" t="s">
        <v>1185</v>
      </c>
      <c r="E16" s="24">
        <v>2018</v>
      </c>
      <c r="F16" s="23" t="s">
        <v>416</v>
      </c>
      <c r="G16" s="25">
        <v>7</v>
      </c>
      <c r="H16" s="25">
        <v>32</v>
      </c>
      <c r="I16" s="46">
        <f t="shared" si="0"/>
        <v>0.21875</v>
      </c>
      <c r="J16" s="25">
        <v>13</v>
      </c>
      <c r="K16" s="25">
        <v>62</v>
      </c>
      <c r="L16" s="47">
        <f t="shared" si="1"/>
        <v>0.209677419354839</v>
      </c>
      <c r="M16" s="16" t="s">
        <v>1275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ht="17.25" spans="1:27">
      <c r="A17" s="15">
        <v>13</v>
      </c>
      <c r="B17" s="16">
        <v>2018011952</v>
      </c>
      <c r="C17" s="23" t="s">
        <v>467</v>
      </c>
      <c r="D17" s="24" t="s">
        <v>1185</v>
      </c>
      <c r="E17" s="24">
        <v>2018</v>
      </c>
      <c r="F17" s="23" t="s">
        <v>421</v>
      </c>
      <c r="G17" s="26">
        <v>11</v>
      </c>
      <c r="H17" s="26">
        <v>30</v>
      </c>
      <c r="I17" s="46">
        <f t="shared" si="0"/>
        <v>0.366666666666667</v>
      </c>
      <c r="J17" s="27">
        <v>26</v>
      </c>
      <c r="K17" s="27">
        <v>62</v>
      </c>
      <c r="L17" s="47">
        <f t="shared" si="1"/>
        <v>0.419354838709677</v>
      </c>
      <c r="M17" s="16" t="s">
        <v>1276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ht="17.25" spans="1:27">
      <c r="A18" s="15">
        <v>14</v>
      </c>
      <c r="B18" s="20">
        <v>2018011924</v>
      </c>
      <c r="C18" s="23" t="s">
        <v>821</v>
      </c>
      <c r="D18" s="24" t="s">
        <v>1185</v>
      </c>
      <c r="E18" s="24">
        <v>2018</v>
      </c>
      <c r="F18" s="23" t="s">
        <v>818</v>
      </c>
      <c r="G18" s="27">
        <v>4</v>
      </c>
      <c r="H18" s="27">
        <v>29</v>
      </c>
      <c r="I18" s="46">
        <f t="shared" si="0"/>
        <v>0.137931034482759</v>
      </c>
      <c r="J18" s="27">
        <v>4</v>
      </c>
      <c r="K18" s="27">
        <v>29</v>
      </c>
      <c r="L18" s="47">
        <f t="shared" si="1"/>
        <v>0.137931034482759</v>
      </c>
      <c r="M18" s="16" t="s">
        <v>1277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ht="17.25" spans="1:27">
      <c r="A19" s="15">
        <v>15</v>
      </c>
      <c r="B19" s="16">
        <v>2018011674</v>
      </c>
      <c r="C19" s="23" t="s">
        <v>642</v>
      </c>
      <c r="D19" s="28" t="s">
        <v>1183</v>
      </c>
      <c r="E19" s="28">
        <v>2018</v>
      </c>
      <c r="F19" s="28" t="s">
        <v>641</v>
      </c>
      <c r="G19" s="28">
        <v>2</v>
      </c>
      <c r="H19" s="28">
        <v>27</v>
      </c>
      <c r="I19" s="46">
        <f t="shared" si="0"/>
        <v>0.0740740740740741</v>
      </c>
      <c r="J19" s="28">
        <v>4</v>
      </c>
      <c r="K19" s="28">
        <v>54</v>
      </c>
      <c r="L19" s="47">
        <f t="shared" si="1"/>
        <v>0.0740740740740741</v>
      </c>
      <c r="M19" s="16" t="s">
        <v>1217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ht="17.25" spans="1:27">
      <c r="A20" s="15">
        <v>16</v>
      </c>
      <c r="B20" s="16">
        <v>2018011680</v>
      </c>
      <c r="C20" s="23" t="s">
        <v>643</v>
      </c>
      <c r="D20" s="28" t="s">
        <v>1185</v>
      </c>
      <c r="E20" s="28">
        <v>2018</v>
      </c>
      <c r="F20" s="28" t="s">
        <v>638</v>
      </c>
      <c r="G20" s="28">
        <v>3</v>
      </c>
      <c r="H20" s="28">
        <v>27</v>
      </c>
      <c r="I20" s="46">
        <f t="shared" si="0"/>
        <v>0.111111111111111</v>
      </c>
      <c r="J20" s="28">
        <v>5</v>
      </c>
      <c r="K20" s="28">
        <v>54</v>
      </c>
      <c r="L20" s="47">
        <f t="shared" si="1"/>
        <v>0.0925925925925926</v>
      </c>
      <c r="M20" s="16" t="s">
        <v>1222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ht="17.25" spans="1:27">
      <c r="A21" s="15">
        <v>17</v>
      </c>
      <c r="B21" s="16">
        <v>2018011848</v>
      </c>
      <c r="C21" s="23" t="s">
        <v>700</v>
      </c>
      <c r="D21" s="24" t="s">
        <v>1183</v>
      </c>
      <c r="E21" s="24">
        <v>2018</v>
      </c>
      <c r="F21" s="23" t="s">
        <v>694</v>
      </c>
      <c r="G21" s="29">
        <v>7</v>
      </c>
      <c r="H21" s="29">
        <v>30</v>
      </c>
      <c r="I21" s="46">
        <f t="shared" si="0"/>
        <v>0.233333333333333</v>
      </c>
      <c r="J21" s="29">
        <v>7</v>
      </c>
      <c r="K21" s="29">
        <v>30</v>
      </c>
      <c r="L21" s="47">
        <f t="shared" si="1"/>
        <v>0.233333333333333</v>
      </c>
      <c r="M21" s="16" t="s">
        <v>1278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ht="17.25" spans="1:27">
      <c r="A22" s="15">
        <v>18</v>
      </c>
      <c r="B22" s="16">
        <v>2018011735</v>
      </c>
      <c r="C22" s="23" t="s">
        <v>543</v>
      </c>
      <c r="D22" s="24" t="s">
        <v>1183</v>
      </c>
      <c r="E22" s="24">
        <v>2018</v>
      </c>
      <c r="F22" s="23" t="s">
        <v>539</v>
      </c>
      <c r="G22" s="25">
        <v>3</v>
      </c>
      <c r="H22" s="25">
        <v>31</v>
      </c>
      <c r="I22" s="46">
        <f t="shared" si="0"/>
        <v>0.0967741935483871</v>
      </c>
      <c r="J22" s="25">
        <v>4</v>
      </c>
      <c r="K22" s="25">
        <v>93</v>
      </c>
      <c r="L22" s="47">
        <f t="shared" si="1"/>
        <v>0.043010752688172</v>
      </c>
      <c r="M22" s="16" t="s">
        <v>1234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ht="17.25" spans="1:27">
      <c r="A23" s="15">
        <v>19</v>
      </c>
      <c r="B23" s="16">
        <v>2018011752</v>
      </c>
      <c r="C23" s="23" t="s">
        <v>547</v>
      </c>
      <c r="D23" s="24" t="s">
        <v>1183</v>
      </c>
      <c r="E23" s="24">
        <v>2018</v>
      </c>
      <c r="F23" s="23" t="s">
        <v>548</v>
      </c>
      <c r="G23" s="25">
        <v>1</v>
      </c>
      <c r="H23" s="25">
        <v>31</v>
      </c>
      <c r="I23" s="46">
        <f t="shared" si="0"/>
        <v>0.032258064516129</v>
      </c>
      <c r="J23" s="25">
        <v>8</v>
      </c>
      <c r="K23" s="25">
        <v>93</v>
      </c>
      <c r="L23" s="47">
        <f t="shared" si="1"/>
        <v>0.0860215053763441</v>
      </c>
      <c r="M23" s="16" t="s">
        <v>1235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ht="17.25" spans="1:27">
      <c r="A24" s="15">
        <v>20</v>
      </c>
      <c r="B24" s="16">
        <v>2018011773</v>
      </c>
      <c r="C24" s="23" t="s">
        <v>559</v>
      </c>
      <c r="D24" s="24" t="s">
        <v>1185</v>
      </c>
      <c r="E24" s="24">
        <v>2018</v>
      </c>
      <c r="F24" s="23" t="s">
        <v>541</v>
      </c>
      <c r="G24" s="24">
        <v>5</v>
      </c>
      <c r="H24" s="24">
        <v>31</v>
      </c>
      <c r="I24" s="46">
        <f t="shared" si="0"/>
        <v>0.161290322580645</v>
      </c>
      <c r="J24" s="27">
        <v>19</v>
      </c>
      <c r="K24" s="27">
        <v>93</v>
      </c>
      <c r="L24" s="47">
        <f t="shared" si="1"/>
        <v>0.204301075268817</v>
      </c>
      <c r="M24" s="16" t="s">
        <v>1279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ht="17.25" spans="1:27">
      <c r="A25" s="15">
        <v>21</v>
      </c>
      <c r="B25" s="16">
        <v>2018011852</v>
      </c>
      <c r="C25" s="23" t="s">
        <v>732</v>
      </c>
      <c r="D25" s="24" t="s">
        <v>1183</v>
      </c>
      <c r="E25" s="24">
        <v>2018</v>
      </c>
      <c r="F25" s="23" t="s">
        <v>724</v>
      </c>
      <c r="G25" s="25">
        <v>3</v>
      </c>
      <c r="H25" s="25">
        <v>32</v>
      </c>
      <c r="I25" s="46">
        <f t="shared" si="0"/>
        <v>0.09375</v>
      </c>
      <c r="J25" s="25">
        <v>6</v>
      </c>
      <c r="K25" s="25">
        <v>63</v>
      </c>
      <c r="L25" s="47">
        <f t="shared" si="1"/>
        <v>0.0952380952380952</v>
      </c>
      <c r="M25" s="16" t="s">
        <v>1228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ht="17.25" spans="1:27">
      <c r="A26" s="15">
        <v>22</v>
      </c>
      <c r="B26" s="16">
        <v>2018011857</v>
      </c>
      <c r="C26" s="23" t="s">
        <v>731</v>
      </c>
      <c r="D26" s="24" t="s">
        <v>1185</v>
      </c>
      <c r="E26" s="24">
        <v>2018</v>
      </c>
      <c r="F26" s="30" t="s">
        <v>727</v>
      </c>
      <c r="G26" s="31">
        <v>3</v>
      </c>
      <c r="H26" s="31">
        <v>31</v>
      </c>
      <c r="I26" s="46">
        <f t="shared" si="0"/>
        <v>0.0967741935483871</v>
      </c>
      <c r="J26" s="31">
        <v>5</v>
      </c>
      <c r="K26" s="31">
        <v>63</v>
      </c>
      <c r="L26" s="47">
        <f t="shared" si="1"/>
        <v>0.0793650793650794</v>
      </c>
      <c r="M26" s="16" t="s">
        <v>1231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="13" customFormat="1" ht="17.25" spans="1:13">
      <c r="A27" s="15">
        <v>23</v>
      </c>
      <c r="B27" s="32">
        <v>2018011944</v>
      </c>
      <c r="C27" s="33" t="s">
        <v>817</v>
      </c>
      <c r="D27" s="32" t="s">
        <v>1183</v>
      </c>
      <c r="E27" s="32">
        <v>2018</v>
      </c>
      <c r="F27" s="32" t="s">
        <v>818</v>
      </c>
      <c r="G27" s="31">
        <v>1</v>
      </c>
      <c r="H27" s="31">
        <v>29</v>
      </c>
      <c r="I27" s="46">
        <f t="shared" si="0"/>
        <v>0.0344827586206897</v>
      </c>
      <c r="J27" s="31">
        <v>1</v>
      </c>
      <c r="K27" s="31">
        <v>29</v>
      </c>
      <c r="L27" s="47">
        <f t="shared" si="1"/>
        <v>0.0344827586206897</v>
      </c>
      <c r="M27" s="52" t="s">
        <v>1214</v>
      </c>
    </row>
    <row r="28" s="13" customFormat="1" ht="17.25" spans="1:13">
      <c r="A28" s="15">
        <v>24</v>
      </c>
      <c r="B28" s="28">
        <v>2018011882</v>
      </c>
      <c r="C28" s="23" t="s">
        <v>693</v>
      </c>
      <c r="D28" s="24" t="s">
        <v>1183</v>
      </c>
      <c r="E28" s="24">
        <v>2018</v>
      </c>
      <c r="F28" s="23" t="s">
        <v>694</v>
      </c>
      <c r="G28" s="31">
        <v>1</v>
      </c>
      <c r="H28" s="31">
        <v>30</v>
      </c>
      <c r="I28" s="46">
        <f t="shared" si="0"/>
        <v>0.0333333333333333</v>
      </c>
      <c r="J28" s="31">
        <v>1</v>
      </c>
      <c r="K28" s="31">
        <v>30</v>
      </c>
      <c r="L28" s="47">
        <f t="shared" si="1"/>
        <v>0.0333333333333333</v>
      </c>
      <c r="M28" s="52" t="s">
        <v>1223</v>
      </c>
    </row>
    <row r="29" s="13" customFormat="1" ht="17.25" spans="1:13">
      <c r="A29" s="15">
        <v>25</v>
      </c>
      <c r="B29" s="28">
        <v>2018011877</v>
      </c>
      <c r="C29" s="23" t="s">
        <v>726</v>
      </c>
      <c r="D29" s="24" t="s">
        <v>1183</v>
      </c>
      <c r="E29" s="24">
        <v>2018</v>
      </c>
      <c r="F29" s="23" t="s">
        <v>727</v>
      </c>
      <c r="G29" s="31">
        <v>1</v>
      </c>
      <c r="H29" s="31">
        <v>31</v>
      </c>
      <c r="I29" s="46">
        <f t="shared" si="0"/>
        <v>0.032258064516129</v>
      </c>
      <c r="J29" s="31">
        <v>2</v>
      </c>
      <c r="K29" s="31">
        <v>63</v>
      </c>
      <c r="L29" s="47">
        <f t="shared" si="1"/>
        <v>0.0317460317460317</v>
      </c>
      <c r="M29" s="52" t="s">
        <v>1280</v>
      </c>
    </row>
    <row r="30" s="13" customFormat="1" ht="17.25" spans="1:13">
      <c r="A30" s="15">
        <v>26</v>
      </c>
      <c r="B30" s="34">
        <v>2018011777</v>
      </c>
      <c r="C30" s="35" t="s">
        <v>540</v>
      </c>
      <c r="D30" s="36" t="s">
        <v>1185</v>
      </c>
      <c r="E30" s="36">
        <v>2018</v>
      </c>
      <c r="F30" s="35" t="s">
        <v>541</v>
      </c>
      <c r="G30" s="31">
        <v>1</v>
      </c>
      <c r="H30" s="31">
        <v>31</v>
      </c>
      <c r="I30" s="46">
        <f t="shared" si="0"/>
        <v>0.032258064516129</v>
      </c>
      <c r="J30" s="31">
        <v>2</v>
      </c>
      <c r="K30" s="31">
        <v>93</v>
      </c>
      <c r="L30" s="47">
        <f t="shared" si="1"/>
        <v>0.021505376344086</v>
      </c>
      <c r="M30" s="52" t="s">
        <v>1281</v>
      </c>
    </row>
    <row r="31" s="13" customFormat="1" ht="17.25" spans="1:13">
      <c r="A31" s="15">
        <v>27</v>
      </c>
      <c r="B31" s="36">
        <v>2018011828</v>
      </c>
      <c r="C31" s="35" t="s">
        <v>728</v>
      </c>
      <c r="D31" s="36" t="s">
        <v>1185</v>
      </c>
      <c r="E31" s="36">
        <v>2018</v>
      </c>
      <c r="F31" s="35" t="s">
        <v>724</v>
      </c>
      <c r="G31" s="31">
        <v>2</v>
      </c>
      <c r="H31" s="31">
        <v>32</v>
      </c>
      <c r="I31" s="46">
        <f t="shared" si="0"/>
        <v>0.0625</v>
      </c>
      <c r="J31" s="31">
        <v>3</v>
      </c>
      <c r="K31" s="31">
        <v>63</v>
      </c>
      <c r="L31" s="47">
        <f t="shared" si="1"/>
        <v>0.0476190476190476</v>
      </c>
      <c r="M31" s="52" t="s">
        <v>1282</v>
      </c>
    </row>
    <row r="32" s="13" customFormat="1" ht="17.25" spans="1:13">
      <c r="A32" s="15">
        <v>28</v>
      </c>
      <c r="B32" s="28">
        <v>2018011727</v>
      </c>
      <c r="C32" s="23" t="s">
        <v>545</v>
      </c>
      <c r="D32" s="24" t="s">
        <v>1183</v>
      </c>
      <c r="E32" s="24">
        <v>2018</v>
      </c>
      <c r="F32" s="23" t="s">
        <v>539</v>
      </c>
      <c r="G32" s="31">
        <v>5</v>
      </c>
      <c r="H32" s="31">
        <v>31</v>
      </c>
      <c r="I32" s="46">
        <f t="shared" si="0"/>
        <v>0.161290322580645</v>
      </c>
      <c r="J32" s="31">
        <v>6</v>
      </c>
      <c r="K32" s="31">
        <v>93</v>
      </c>
      <c r="L32" s="47">
        <f t="shared" si="1"/>
        <v>0.0645161290322581</v>
      </c>
      <c r="M32" s="52" t="s">
        <v>1283</v>
      </c>
    </row>
    <row r="33" s="13" customFormat="1" ht="17.25" spans="1:13">
      <c r="A33" s="15">
        <v>29</v>
      </c>
      <c r="B33" s="34">
        <v>2018011743</v>
      </c>
      <c r="C33" s="35" t="s">
        <v>560</v>
      </c>
      <c r="D33" s="36" t="s">
        <v>1185</v>
      </c>
      <c r="E33" s="36">
        <v>2018</v>
      </c>
      <c r="F33" s="35" t="s">
        <v>548</v>
      </c>
      <c r="G33" s="37">
        <v>2</v>
      </c>
      <c r="H33" s="37">
        <v>31</v>
      </c>
      <c r="I33" s="46">
        <f t="shared" si="0"/>
        <v>0.0645161290322581</v>
      </c>
      <c r="J33" s="37">
        <v>20</v>
      </c>
      <c r="K33" s="37">
        <v>93</v>
      </c>
      <c r="L33" s="47">
        <f t="shared" si="1"/>
        <v>0.21505376344086</v>
      </c>
      <c r="M33" s="52" t="s">
        <v>1284</v>
      </c>
    </row>
    <row r="34" s="13" customFormat="1" ht="17.25" spans="1:13">
      <c r="A34" s="15">
        <v>30</v>
      </c>
      <c r="B34" s="34">
        <v>2018011757</v>
      </c>
      <c r="C34" s="35" t="s">
        <v>569</v>
      </c>
      <c r="D34" s="36" t="s">
        <v>1183</v>
      </c>
      <c r="E34" s="36">
        <v>2018</v>
      </c>
      <c r="F34" s="35" t="s">
        <v>548</v>
      </c>
      <c r="G34" s="37">
        <v>8</v>
      </c>
      <c r="H34" s="37">
        <v>31</v>
      </c>
      <c r="I34" s="46">
        <f t="shared" si="0"/>
        <v>0.258064516129032</v>
      </c>
      <c r="J34" s="37">
        <v>29</v>
      </c>
      <c r="K34" s="37">
        <v>93</v>
      </c>
      <c r="L34" s="47">
        <f t="shared" si="1"/>
        <v>0.311827956989247</v>
      </c>
      <c r="M34" s="52" t="s">
        <v>1285</v>
      </c>
    </row>
    <row r="35" s="13" customFormat="1" ht="17.25" spans="1:13">
      <c r="A35" s="15">
        <v>31</v>
      </c>
      <c r="B35" s="34">
        <v>2018011933</v>
      </c>
      <c r="C35" s="35" t="s">
        <v>425</v>
      </c>
      <c r="D35" s="36" t="s">
        <v>1183</v>
      </c>
      <c r="E35" s="36">
        <v>2018</v>
      </c>
      <c r="F35" s="35" t="s">
        <v>416</v>
      </c>
      <c r="G35" s="37">
        <v>4</v>
      </c>
      <c r="H35" s="37">
        <v>32</v>
      </c>
      <c r="I35" s="46">
        <f t="shared" si="0"/>
        <v>0.125</v>
      </c>
      <c r="J35" s="37">
        <v>5</v>
      </c>
      <c r="K35" s="37">
        <v>62</v>
      </c>
      <c r="L35" s="47">
        <f t="shared" si="1"/>
        <v>0.0806451612903226</v>
      </c>
      <c r="M35" s="52" t="s">
        <v>1286</v>
      </c>
    </row>
    <row r="36" s="13" customFormat="1" ht="17.25" spans="1:13">
      <c r="A36" s="15">
        <v>32</v>
      </c>
      <c r="B36" s="37">
        <v>2018011937</v>
      </c>
      <c r="C36" s="38" t="s">
        <v>418</v>
      </c>
      <c r="D36" s="38" t="s">
        <v>1183</v>
      </c>
      <c r="E36" s="38">
        <v>2018</v>
      </c>
      <c r="F36" s="37" t="s">
        <v>416</v>
      </c>
      <c r="G36" s="37">
        <v>2</v>
      </c>
      <c r="H36" s="37">
        <v>32</v>
      </c>
      <c r="I36" s="46">
        <f t="shared" si="0"/>
        <v>0.0625</v>
      </c>
      <c r="J36" s="37">
        <v>2</v>
      </c>
      <c r="K36" s="37">
        <v>62</v>
      </c>
      <c r="L36" s="47">
        <f t="shared" si="1"/>
        <v>0.032258064516129</v>
      </c>
      <c r="M36" s="52" t="s">
        <v>1210</v>
      </c>
    </row>
    <row r="37" s="13" customFormat="1" ht="17.25" spans="1:13">
      <c r="A37" s="15">
        <v>33</v>
      </c>
      <c r="B37" s="37">
        <v>2018011923</v>
      </c>
      <c r="C37" s="38" t="s">
        <v>453</v>
      </c>
      <c r="D37" s="38" t="s">
        <v>1185</v>
      </c>
      <c r="E37" s="38">
        <v>2018</v>
      </c>
      <c r="F37" s="37" t="s">
        <v>416</v>
      </c>
      <c r="G37" s="37">
        <v>11</v>
      </c>
      <c r="H37" s="37">
        <v>32</v>
      </c>
      <c r="I37" s="46">
        <f t="shared" si="0"/>
        <v>0.34375</v>
      </c>
      <c r="J37" s="37">
        <v>19</v>
      </c>
      <c r="K37" s="53">
        <v>62</v>
      </c>
      <c r="L37" s="47">
        <f t="shared" si="1"/>
        <v>0.306451612903226</v>
      </c>
      <c r="M37" s="52" t="s">
        <v>1287</v>
      </c>
    </row>
    <row r="38" s="13" customFormat="1" ht="17.25" spans="1:13">
      <c r="A38" s="15">
        <v>34</v>
      </c>
      <c r="B38" s="37">
        <v>2018011753</v>
      </c>
      <c r="C38" s="38" t="s">
        <v>561</v>
      </c>
      <c r="D38" s="38" t="s">
        <v>1183</v>
      </c>
      <c r="E38" s="38">
        <v>2018</v>
      </c>
      <c r="F38" s="37" t="s">
        <v>548</v>
      </c>
      <c r="G38" s="37">
        <v>3</v>
      </c>
      <c r="H38" s="37">
        <v>31</v>
      </c>
      <c r="I38" s="46">
        <f t="shared" si="0"/>
        <v>0.0967741935483871</v>
      </c>
      <c r="J38" s="37">
        <v>21</v>
      </c>
      <c r="K38" s="37">
        <v>93</v>
      </c>
      <c r="L38" s="47">
        <f t="shared" si="1"/>
        <v>0.225806451612903</v>
      </c>
      <c r="M38" s="52" t="s">
        <v>1288</v>
      </c>
    </row>
    <row r="39" s="13" customFormat="1" ht="17.25" spans="1:13">
      <c r="A39" s="15">
        <v>35</v>
      </c>
      <c r="B39" s="37">
        <v>2018011845</v>
      </c>
      <c r="C39" s="38" t="s">
        <v>737</v>
      </c>
      <c r="D39" s="38" t="s">
        <v>1183</v>
      </c>
      <c r="E39" s="38">
        <v>2018</v>
      </c>
      <c r="F39" s="37" t="s">
        <v>724</v>
      </c>
      <c r="G39" s="37">
        <v>4</v>
      </c>
      <c r="H39" s="37">
        <v>32</v>
      </c>
      <c r="I39" s="46">
        <f t="shared" si="0"/>
        <v>0.125</v>
      </c>
      <c r="J39" s="37">
        <v>9</v>
      </c>
      <c r="K39" s="37">
        <v>63</v>
      </c>
      <c r="L39" s="47">
        <f t="shared" si="1"/>
        <v>0.142857142857143</v>
      </c>
      <c r="M39" s="52" t="s">
        <v>1289</v>
      </c>
    </row>
    <row r="40" s="13" customFormat="1" ht="17.25" spans="1:13">
      <c r="A40" s="15">
        <v>36</v>
      </c>
      <c r="B40" s="37">
        <v>2018011881</v>
      </c>
      <c r="C40" s="38" t="s">
        <v>696</v>
      </c>
      <c r="D40" s="38" t="s">
        <v>1183</v>
      </c>
      <c r="E40" s="38">
        <v>2018</v>
      </c>
      <c r="F40" s="37" t="s">
        <v>694</v>
      </c>
      <c r="G40" s="37">
        <v>3</v>
      </c>
      <c r="H40" s="37">
        <v>30</v>
      </c>
      <c r="I40" s="46">
        <f t="shared" si="0"/>
        <v>0.1</v>
      </c>
      <c r="J40" s="37">
        <v>3</v>
      </c>
      <c r="K40" s="37">
        <v>30</v>
      </c>
      <c r="L40" s="47">
        <f t="shared" si="1"/>
        <v>0.1</v>
      </c>
      <c r="M40" s="52" t="s">
        <v>1225</v>
      </c>
    </row>
    <row r="41" ht="17.25" spans="1:27">
      <c r="A41" s="15">
        <v>37</v>
      </c>
      <c r="B41" s="20">
        <v>2019011636</v>
      </c>
      <c r="C41" s="39" t="s">
        <v>857</v>
      </c>
      <c r="D41" s="16" t="s">
        <v>1185</v>
      </c>
      <c r="E41" s="16">
        <v>2019</v>
      </c>
      <c r="F41" s="39" t="s">
        <v>849</v>
      </c>
      <c r="G41" s="40">
        <v>9</v>
      </c>
      <c r="H41" s="40">
        <v>28</v>
      </c>
      <c r="I41" s="46">
        <f t="shared" ref="I41:I50" si="2">G41/H41</f>
        <v>0.321428571428571</v>
      </c>
      <c r="J41" s="40">
        <v>9</v>
      </c>
      <c r="K41" s="40">
        <v>28</v>
      </c>
      <c r="L41" s="47">
        <f t="shared" ref="L41:L50" si="3">J41/K41</f>
        <v>0.321428571428571</v>
      </c>
      <c r="M41" s="54" t="s">
        <v>1290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ht="17.25" spans="1:27">
      <c r="A42" s="15">
        <v>38</v>
      </c>
      <c r="B42" s="20">
        <v>2019011653</v>
      </c>
      <c r="C42" s="39" t="s">
        <v>918</v>
      </c>
      <c r="D42" s="16" t="s">
        <v>1185</v>
      </c>
      <c r="E42" s="16">
        <v>2019</v>
      </c>
      <c r="F42" s="39" t="s">
        <v>886</v>
      </c>
      <c r="G42" s="40">
        <v>9</v>
      </c>
      <c r="H42" s="40">
        <v>31</v>
      </c>
      <c r="I42" s="46">
        <f t="shared" si="2"/>
        <v>0.290322580645161</v>
      </c>
      <c r="J42" s="40">
        <v>27</v>
      </c>
      <c r="K42" s="40">
        <v>117</v>
      </c>
      <c r="L42" s="47">
        <f t="shared" si="3"/>
        <v>0.230769230769231</v>
      </c>
      <c r="M42" s="54" t="s">
        <v>1291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ht="17.25" spans="1:27">
      <c r="A43" s="15">
        <v>39</v>
      </c>
      <c r="B43" s="41" t="s">
        <v>895</v>
      </c>
      <c r="C43" s="42" t="s">
        <v>896</v>
      </c>
      <c r="D43" s="16" t="s">
        <v>1185</v>
      </c>
      <c r="E43" s="16">
        <v>2019</v>
      </c>
      <c r="F43" s="39" t="s">
        <v>882</v>
      </c>
      <c r="G43" s="40">
        <v>4</v>
      </c>
      <c r="H43" s="40">
        <v>29</v>
      </c>
      <c r="I43" s="46">
        <f t="shared" si="2"/>
        <v>0.137931034482759</v>
      </c>
      <c r="J43" s="40">
        <v>10</v>
      </c>
      <c r="K43" s="40">
        <v>117</v>
      </c>
      <c r="L43" s="47">
        <f t="shared" si="3"/>
        <v>0.0854700854700855</v>
      </c>
      <c r="M43" s="54" t="s">
        <v>1292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ht="17.25" spans="1:27">
      <c r="A44" s="15">
        <v>40</v>
      </c>
      <c r="B44" s="41">
        <v>2019011703</v>
      </c>
      <c r="C44" s="42" t="s">
        <v>941</v>
      </c>
      <c r="D44" s="42" t="s">
        <v>1183</v>
      </c>
      <c r="E44" s="41">
        <v>2019</v>
      </c>
      <c r="F44" s="39" t="s">
        <v>890</v>
      </c>
      <c r="G44" s="43">
        <v>11</v>
      </c>
      <c r="H44" s="43">
        <v>29</v>
      </c>
      <c r="I44" s="46">
        <f t="shared" si="2"/>
        <v>0.379310344827586</v>
      </c>
      <c r="J44" s="43">
        <v>42</v>
      </c>
      <c r="K44" s="43">
        <v>117</v>
      </c>
      <c r="L44" s="47">
        <f t="shared" si="3"/>
        <v>0.358974358974359</v>
      </c>
      <c r="M44" s="16" t="s">
        <v>1293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ht="17.25" spans="1:27">
      <c r="A45" s="15">
        <v>41</v>
      </c>
      <c r="B45" s="20">
        <v>2019011751</v>
      </c>
      <c r="C45" s="39" t="s">
        <v>959</v>
      </c>
      <c r="D45" s="16" t="s">
        <v>1185</v>
      </c>
      <c r="E45" s="16">
        <v>2019</v>
      </c>
      <c r="F45" s="39" t="s">
        <v>879</v>
      </c>
      <c r="G45" s="40">
        <v>9</v>
      </c>
      <c r="H45" s="40">
        <v>28</v>
      </c>
      <c r="I45" s="46">
        <f t="shared" si="2"/>
        <v>0.321428571428571</v>
      </c>
      <c r="J45" s="40">
        <v>54</v>
      </c>
      <c r="K45" s="40">
        <v>117</v>
      </c>
      <c r="L45" s="47">
        <f t="shared" si="3"/>
        <v>0.461538461538462</v>
      </c>
      <c r="M45" s="54" t="s">
        <v>1294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ht="17.25" spans="1:27">
      <c r="A46" s="15">
        <v>42</v>
      </c>
      <c r="B46" s="41">
        <v>2019011800</v>
      </c>
      <c r="C46" s="42" t="s">
        <v>1075</v>
      </c>
      <c r="D46" s="16" t="s">
        <v>1183</v>
      </c>
      <c r="E46" s="16">
        <v>2019</v>
      </c>
      <c r="F46" s="39" t="s">
        <v>1059</v>
      </c>
      <c r="G46" s="40">
        <v>8</v>
      </c>
      <c r="H46" s="40">
        <v>26</v>
      </c>
      <c r="I46" s="46">
        <f t="shared" si="2"/>
        <v>0.307692307692308</v>
      </c>
      <c r="J46" s="40">
        <v>16</v>
      </c>
      <c r="K46" s="40">
        <v>72</v>
      </c>
      <c r="L46" s="47">
        <f t="shared" si="3"/>
        <v>0.222222222222222</v>
      </c>
      <c r="M46" s="54" t="s">
        <v>1295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ht="17.25" spans="1:27">
      <c r="A47" s="15">
        <v>43</v>
      </c>
      <c r="B47" s="20">
        <v>2019011851</v>
      </c>
      <c r="C47" s="39" t="s">
        <v>1078</v>
      </c>
      <c r="D47" s="16" t="s">
        <v>1185</v>
      </c>
      <c r="E47" s="16">
        <v>2019</v>
      </c>
      <c r="F47" s="39" t="s">
        <v>1057</v>
      </c>
      <c r="G47" s="40">
        <v>8</v>
      </c>
      <c r="H47" s="40">
        <v>22</v>
      </c>
      <c r="I47" s="46">
        <f t="shared" si="2"/>
        <v>0.363636363636364</v>
      </c>
      <c r="J47" s="40">
        <v>19</v>
      </c>
      <c r="K47" s="40">
        <v>72</v>
      </c>
      <c r="L47" s="47">
        <f t="shared" si="3"/>
        <v>0.263888888888889</v>
      </c>
      <c r="M47" s="54" t="s">
        <v>1296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ht="17.25" spans="1:27">
      <c r="A48" s="15">
        <v>44</v>
      </c>
      <c r="B48" s="20">
        <v>2019011864</v>
      </c>
      <c r="C48" s="39" t="s">
        <v>1096</v>
      </c>
      <c r="D48" s="16" t="s">
        <v>1183</v>
      </c>
      <c r="E48" s="16">
        <v>2019</v>
      </c>
      <c r="F48" s="39" t="s">
        <v>1063</v>
      </c>
      <c r="G48" s="40">
        <v>10</v>
      </c>
      <c r="H48" s="40">
        <v>24</v>
      </c>
      <c r="I48" s="46">
        <f t="shared" si="2"/>
        <v>0.416666666666667</v>
      </c>
      <c r="J48" s="40">
        <v>37</v>
      </c>
      <c r="K48" s="40">
        <v>72</v>
      </c>
      <c r="L48" s="47">
        <f t="shared" si="3"/>
        <v>0.513888888888889</v>
      </c>
      <c r="M48" s="54" t="s">
        <v>1297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ht="17.25" spans="1:27">
      <c r="A49" s="15">
        <v>45</v>
      </c>
      <c r="B49" s="20">
        <v>2019011776</v>
      </c>
      <c r="C49" s="39" t="s">
        <v>1139</v>
      </c>
      <c r="D49" s="16" t="s">
        <v>1185</v>
      </c>
      <c r="E49" s="16">
        <v>2019</v>
      </c>
      <c r="F49" s="39" t="s">
        <v>1134</v>
      </c>
      <c r="G49" s="40">
        <v>4</v>
      </c>
      <c r="H49" s="40">
        <v>22</v>
      </c>
      <c r="I49" s="46">
        <f t="shared" si="2"/>
        <v>0.181818181818182</v>
      </c>
      <c r="J49" s="40">
        <v>5</v>
      </c>
      <c r="K49" s="40">
        <v>43</v>
      </c>
      <c r="L49" s="47">
        <f t="shared" si="3"/>
        <v>0.116279069767442</v>
      </c>
      <c r="M49" s="54" t="s">
        <v>1298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ht="17.25" spans="1:27">
      <c r="A50" s="15">
        <v>46</v>
      </c>
      <c r="B50" s="34">
        <v>2019011792</v>
      </c>
      <c r="C50" s="34" t="s">
        <v>1155</v>
      </c>
      <c r="D50" s="34" t="s">
        <v>1185</v>
      </c>
      <c r="E50" s="34">
        <v>2019</v>
      </c>
      <c r="F50" s="34" t="s">
        <v>1137</v>
      </c>
      <c r="G50" s="44">
        <v>10</v>
      </c>
      <c r="H50" s="44">
        <v>22</v>
      </c>
      <c r="I50" s="46">
        <f t="shared" si="2"/>
        <v>0.454545454545455</v>
      </c>
      <c r="J50" s="40">
        <v>21</v>
      </c>
      <c r="K50" s="40">
        <v>43</v>
      </c>
      <c r="L50" s="47">
        <f t="shared" si="3"/>
        <v>0.488372093023256</v>
      </c>
      <c r="M50" s="55" t="s">
        <v>1299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ht="17.25" spans="1:2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ht="17.25" spans="1:2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ht="17.25" spans="1:2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ht="17.25" spans="1:2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ht="17.25" spans="1:2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ht="17.25" spans="1:2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ht="17.25" spans="1:2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ht="17.25" spans="1:27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ht="17.25" spans="1:27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ht="17.25" spans="1:27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ht="17.25" spans="1:27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ht="17.25" spans="1:27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ht="17.25" spans="1:27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ht="17.25" spans="1:27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ht="17.25" spans="1:27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ht="17.25" spans="1:27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ht="17.25" spans="1:2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ht="17.25" spans="1:27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ht="17.25" spans="1:27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ht="17.25" spans="1:27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ht="17.25" spans="1:27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ht="17.25" spans="1:27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ht="17.25" spans="1:27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ht="17.25" spans="1:27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ht="17.25" spans="1:27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ht="17.25" spans="1:27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ht="17.25" spans="1:2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ht="17.25" spans="1:27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ht="17.25" spans="1:27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ht="17.25" spans="1:27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ht="17.25" spans="1:27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ht="17.25" spans="1:27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ht="17.25" spans="1:27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ht="17.25" spans="1:27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ht="17.25" spans="1:27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ht="17.25" spans="1:27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ht="17.25" spans="1:2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ht="17.25" spans="1:27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ht="17.25" spans="1:27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ht="17.25" spans="1:27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ht="17.25" spans="1:27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ht="17.25" spans="1:27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ht="17.25" spans="1:27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ht="17.25" spans="1:27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ht="17.25" spans="1:27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ht="17.25" spans="1:27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ht="17.25" spans="1:2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ht="17.25" spans="1:27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ht="17.25" spans="1:27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ht="17.25" spans="1:27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ht="17.25" spans="1:27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ht="17.25" spans="1:27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ht="17.25" spans="1:27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ht="17.25" spans="1:27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ht="17.25" spans="1:27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ht="17.25" spans="1:27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ht="17.25" spans="1:2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ht="17.25" spans="1:27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ht="17.25" spans="1:27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ht="17.25" spans="1:27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ht="17.25" spans="1:27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ht="17.25" spans="1:27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ht="17.25" spans="1:27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ht="17.25" spans="1:27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ht="17.25" spans="1:27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ht="17.25" spans="1:27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ht="17.25" spans="1:2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ht="17.25" spans="1:27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ht="17.25" spans="1:27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ht="17.25" spans="1:27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ht="17.25" spans="1:27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ht="17.25" spans="1:27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ht="17.25" spans="1:27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ht="17.25" spans="1:27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ht="17.25" spans="1:27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ht="17.25" spans="1:27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17.25" spans="1: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17.25" spans="1:27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17.25" spans="1:2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17.25" spans="1:2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17.25" spans="1:2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17.25" spans="1:27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17.25" spans="1:27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17.25" spans="1:27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17.25" spans="1:27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7.25" spans="1:27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17.25" spans="1:2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17.25" spans="1:27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17.25" spans="1:27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17.25" spans="1:27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17.25" spans="1:27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17.25" spans="1:27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17.25" spans="1:27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17.25" spans="1:27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17.25" spans="1:27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17.25" spans="1:27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17.25" spans="1:2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17.25" spans="1:27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17.25" spans="1:27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17.25" spans="1:27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17.25" spans="1:27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17.25" spans="1:27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17.25" spans="1:27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17.25" spans="1:27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17.25" spans="1:27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17.25" spans="1:27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17.25" spans="1:2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17.25" spans="1:27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17.25" spans="1:27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17.25" spans="1:27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17.25" spans="1:27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17.25" spans="1:27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17.25" spans="1:27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17.25" spans="1:27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17.25" spans="1:27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17.25" spans="1:27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</sheetData>
  <autoFilter ref="A1:M50">
    <extLst/>
  </autoFilter>
  <mergeCells count="3">
    <mergeCell ref="A1:M1"/>
    <mergeCell ref="A2:M2"/>
    <mergeCell ref="A3:M3"/>
  </mergeCells>
  <conditionalFormatting sqref="B27">
    <cfRule type="duplicateValues" dxfId="1" priority="26" stopIfTrue="1"/>
  </conditionalFormatting>
  <conditionalFormatting sqref="B28">
    <cfRule type="duplicateValues" dxfId="1" priority="25" stopIfTrue="1"/>
  </conditionalFormatting>
  <conditionalFormatting sqref="B29">
    <cfRule type="duplicateValues" dxfId="1" priority="24" stopIfTrue="1"/>
  </conditionalFormatting>
  <conditionalFormatting sqref="B30">
    <cfRule type="duplicateValues" dxfId="1" priority="23" stopIfTrue="1"/>
  </conditionalFormatting>
  <conditionalFormatting sqref="B31">
    <cfRule type="duplicateValues" dxfId="1" priority="22" stopIfTrue="1"/>
  </conditionalFormatting>
  <conditionalFormatting sqref="B32">
    <cfRule type="duplicateValues" dxfId="1" priority="21" stopIfTrue="1"/>
  </conditionalFormatting>
  <conditionalFormatting sqref="B33">
    <cfRule type="duplicateValues" dxfId="1" priority="20" stopIfTrue="1"/>
  </conditionalFormatting>
  <conditionalFormatting sqref="B34">
    <cfRule type="duplicateValues" dxfId="1" priority="19" stopIfTrue="1"/>
  </conditionalFormatting>
  <conditionalFormatting sqref="B35">
    <cfRule type="duplicateValues" dxfId="1" priority="18" stopIfTrue="1"/>
  </conditionalFormatting>
  <conditionalFormatting sqref="B41">
    <cfRule type="duplicateValues" dxfId="0" priority="8" stopIfTrue="1"/>
  </conditionalFormatting>
  <conditionalFormatting sqref="B42">
    <cfRule type="duplicateValues" dxfId="0" priority="7" stopIfTrue="1"/>
  </conditionalFormatting>
  <conditionalFormatting sqref="B44">
    <cfRule type="duplicateValues" dxfId="0" priority="2" stopIfTrue="1"/>
  </conditionalFormatting>
  <conditionalFormatting sqref="B45">
    <cfRule type="duplicateValues" dxfId="0" priority="6" stopIfTrue="1"/>
  </conditionalFormatting>
  <conditionalFormatting sqref="B46">
    <cfRule type="duplicateValues" dxfId="0" priority="1" stopIfTrue="1"/>
  </conditionalFormatting>
  <conditionalFormatting sqref="B47">
    <cfRule type="duplicateValues" dxfId="0" priority="5" stopIfTrue="1"/>
  </conditionalFormatting>
  <conditionalFormatting sqref="B48">
    <cfRule type="duplicateValues" dxfId="0" priority="4" stopIfTrue="1"/>
  </conditionalFormatting>
  <conditionalFormatting sqref="B49">
    <cfRule type="duplicateValues" dxfId="1" priority="3" stopIfTrue="1"/>
  </conditionalFormatting>
  <conditionalFormatting sqref="B5:B26">
    <cfRule type="duplicateValues" dxfId="0" priority="28" stopIfTrue="1"/>
  </conditionalFormatting>
  <conditionalFormatting sqref="C5:C15">
    <cfRule type="duplicateValues" dxfId="0" priority="36" stopIfTrue="1"/>
  </conditionalFormatting>
  <conditionalFormatting sqref="B36 B37 B38 B39 B40">
    <cfRule type="duplicateValues" dxfId="1" priority="27" stopIfTrue="1"/>
  </conditionalFormatting>
  <dataValidations count="1">
    <dataValidation allowBlank="1" showInputMessage="1" showErrorMessage="1" prompt="请输入专业简称+班级，如“计算机1802”" sqref="F41 F42 F43 F44 F45 F46 F47 F48 F49 E27:E40 F5:F7 F9:F13 F16:F26 F27:F40"/>
  </dataValidations>
  <pageMargins left="0.699305555555556" right="0.699305555555556" top="0.75" bottom="0.75" header="0.3" footer="0.3"/>
  <pageSetup paperSize="9" scale="9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99"/>
  <sheetViews>
    <sheetView workbookViewId="0">
      <selection activeCell="B14" sqref="B14"/>
    </sheetView>
  </sheetViews>
  <sheetFormatPr defaultColWidth="9" defaultRowHeight="14.25"/>
  <cols>
    <col min="1" max="1" width="7.125" customWidth="1"/>
    <col min="2" max="2" width="65.25" customWidth="1"/>
    <col min="3" max="4" width="19.875" customWidth="1"/>
    <col min="5" max="5" width="19" customWidth="1"/>
    <col min="6" max="27" width="9.25" customWidth="1"/>
  </cols>
  <sheetData>
    <row r="1" ht="17.25" spans="1:27">
      <c r="A1" s="1" t="s">
        <v>1300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46.5" customHeight="1" spans="1:27">
      <c r="A2" s="3" t="s">
        <v>1301</v>
      </c>
      <c r="B2" s="3"/>
      <c r="C2" s="3"/>
      <c r="D2" s="3"/>
      <c r="E2" s="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ht="30.75" customHeight="1" spans="1:27">
      <c r="A3" s="4" t="s">
        <v>1302</v>
      </c>
      <c r="B3" s="5"/>
      <c r="C3" s="5"/>
      <c r="D3" s="5"/>
      <c r="E3" s="5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ht="39" customHeight="1" spans="1:27">
      <c r="A4" s="6" t="s">
        <v>3</v>
      </c>
      <c r="B4" s="7" t="s">
        <v>1303</v>
      </c>
      <c r="C4" s="7" t="s">
        <v>1304</v>
      </c>
      <c r="D4" s="7" t="s">
        <v>1305</v>
      </c>
      <c r="E4" s="7" t="s">
        <v>18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7.25" spans="1:27">
      <c r="A5" s="8">
        <v>1</v>
      </c>
      <c r="B5" s="8" t="s">
        <v>1306</v>
      </c>
      <c r="C5" s="8">
        <v>25</v>
      </c>
      <c r="D5" s="8" t="s">
        <v>1307</v>
      </c>
      <c r="E5" s="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ht="17.25" spans="1:27">
      <c r="A6" s="8">
        <v>2</v>
      </c>
      <c r="B6" s="8" t="s">
        <v>1308</v>
      </c>
      <c r="C6" s="8">
        <v>30</v>
      </c>
      <c r="D6" s="8" t="s">
        <v>1309</v>
      </c>
      <c r="E6" s="8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17.25" spans="1:27">
      <c r="A7" s="8">
        <v>3</v>
      </c>
      <c r="B7" s="8" t="s">
        <v>1310</v>
      </c>
      <c r="C7" s="8">
        <v>28</v>
      </c>
      <c r="D7" s="8" t="s">
        <v>1311</v>
      </c>
      <c r="E7" s="8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ht="17.25" spans="1:27">
      <c r="A8" s="9"/>
      <c r="B8" s="9"/>
      <c r="C8" s="9"/>
      <c r="D8" s="9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ht="17.25" spans="1:27">
      <c r="A9" s="9"/>
      <c r="B9" s="9"/>
      <c r="C9" s="9"/>
      <c r="D9" s="9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7.25" spans="1:27">
      <c r="A10" s="9"/>
      <c r="B10" s="9"/>
      <c r="C10" s="9"/>
      <c r="D10" s="9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ht="17.25" spans="1:27">
      <c r="A11" s="9"/>
      <c r="B11" s="9"/>
      <c r="C11" s="9"/>
      <c r="D11" s="9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ht="17.25" spans="1:27">
      <c r="A12" s="9"/>
      <c r="B12" s="9"/>
      <c r="C12" s="9"/>
      <c r="D12" s="9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17.25" spans="1:27">
      <c r="A13" s="9"/>
      <c r="B13" s="9"/>
      <c r="C13" s="9"/>
      <c r="D13" s="9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7.25" spans="1:27">
      <c r="A14" s="9"/>
      <c r="B14" s="9"/>
      <c r="C14" s="9"/>
      <c r="D14" s="9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ht="17.25" spans="1:27">
      <c r="A15" s="9"/>
      <c r="B15" s="9"/>
      <c r="C15" s="9"/>
      <c r="D15" s="9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ht="17.25" spans="1:27">
      <c r="A16" s="9"/>
      <c r="B16" s="9"/>
      <c r="C16" s="9"/>
      <c r="D16" s="9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ht="17.25" spans="1:27">
      <c r="A17" s="9"/>
      <c r="B17" s="9"/>
      <c r="C17" s="9"/>
      <c r="D17" s="9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ht="17.25" spans="1:27">
      <c r="A18" s="9"/>
      <c r="B18" s="9"/>
      <c r="C18" s="9"/>
      <c r="D18" s="9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ht="17.25" spans="1:27">
      <c r="A19" s="9"/>
      <c r="B19" s="9"/>
      <c r="C19" s="9"/>
      <c r="D19" s="9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ht="17.25" spans="1:27">
      <c r="A20" s="9"/>
      <c r="B20" s="9"/>
      <c r="C20" s="9"/>
      <c r="D20" s="9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ht="17.25" spans="1:27">
      <c r="A21" s="9"/>
      <c r="B21" s="9"/>
      <c r="C21" s="9"/>
      <c r="D21" s="9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ht="17.25" spans="1:27">
      <c r="A22" s="9"/>
      <c r="B22" s="9"/>
      <c r="C22" s="9"/>
      <c r="D22" s="9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ht="17.25" spans="1:27">
      <c r="A23" s="9"/>
      <c r="B23" s="9"/>
      <c r="C23" s="9"/>
      <c r="D23" s="9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ht="17.25" spans="1:27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ht="17.25" spans="1:27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ht="17.25" spans="1:27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ht="17.25" spans="1: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ht="17.25" spans="1:27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ht="17.25" spans="1:27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ht="17.25" spans="1:27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ht="17.25" spans="1:27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ht="17.25" spans="1:27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ht="17.25" spans="1:27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ht="17.25" spans="1:27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ht="17.25" spans="1:27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ht="17.25" spans="1:27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ht="17.25" spans="1:2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ht="17.25" spans="1:27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ht="17.25" spans="1:27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ht="17.25" spans="1:27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ht="17.25" spans="1:2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ht="17.25" spans="1:2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ht="17.25" spans="1:2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ht="17.25" spans="1:2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ht="17.25" spans="1:2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ht="17.25" spans="1:2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ht="17.25" spans="1:2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ht="17.25" spans="1:2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ht="17.25" spans="1:2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ht="17.25" spans="1:2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ht="17.25" spans="1:2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ht="17.25" spans="1:2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ht="17.25" spans="1:2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ht="17.25" spans="1:2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ht="17.25" spans="1:2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ht="17.25" spans="1:2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ht="17.25" spans="1:2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ht="17.25" spans="1:27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ht="17.25" spans="1:27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ht="17.25" spans="1:27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ht="17.25" spans="1:27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ht="17.25" spans="1:27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ht="17.25" spans="1:27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ht="17.25" spans="1:27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ht="17.25" spans="1:27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ht="17.25" spans="1:27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ht="17.25" spans="1:2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ht="17.25" spans="1:27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ht="17.25" spans="1:27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ht="17.25" spans="1:27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ht="17.25" spans="1:27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ht="17.25" spans="1:27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ht="17.25" spans="1:27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ht="17.25" spans="1:27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ht="17.25" spans="1:27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ht="17.25" spans="1:27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ht="17.25" spans="1:2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ht="17.25" spans="1:27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ht="17.25" spans="1:27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ht="17.25" spans="1:27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ht="17.25" spans="1:27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ht="17.25" spans="1:27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ht="17.25" spans="1:27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ht="17.25" spans="1:27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ht="17.25" spans="1:27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ht="17.25" spans="1:27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ht="17.25" spans="1:2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ht="17.25" spans="1:27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ht="17.25" spans="1:27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ht="17.25" spans="1:27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ht="17.25" spans="1:27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ht="17.25" spans="1:27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ht="17.25" spans="1:27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ht="17.25" spans="1:27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ht="17.25" spans="1:27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ht="17.25" spans="1:27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ht="17.25" spans="1:2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ht="17.25" spans="1:27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ht="17.25" spans="1:27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ht="17.25" spans="1:27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ht="17.25" spans="1:27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ht="17.25" spans="1:27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ht="17.25" spans="1:27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ht="17.25" spans="1:27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ht="17.25" spans="1:27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ht="17.25" spans="1:27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ht="17.25" spans="1:2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ht="17.25" spans="1:27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ht="17.25" spans="1:27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ht="17.25" spans="1:27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ht="17.25" spans="1:27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ht="17.25" spans="1:27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ht="17.25" spans="1:27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ht="17.25" spans="1:27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ht="17.25" spans="1:27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ht="17.25" spans="1:27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ht="17.25" spans="1:2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ht="17.25" spans="1:27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ht="17.25" spans="1:27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ht="17.25" spans="1:27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ht="17.25" spans="1:27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ht="17.25" spans="1:27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ht="17.25" spans="1:27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ht="17.25" spans="1:27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ht="17.25" spans="1:27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ht="17.25" spans="1:27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17.25" spans="1: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17.25" spans="1:27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17.25" spans="1:2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17.25" spans="1:2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17.25" spans="1:2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17.25" spans="1:27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17.25" spans="1:27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17.25" spans="1:27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17.25" spans="1:27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7.25" spans="1:27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17.25" spans="1:2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17.25" spans="1:27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17.25" spans="1:27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17.25" spans="1:27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17.25" spans="1:27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17.25" spans="1:27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17.25" spans="1:27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17.25" spans="1:27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17.25" spans="1:27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17.25" spans="1:27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17.25" spans="1:2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17.25" spans="1:27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17.25" spans="1:27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17.25" spans="1:27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17.25" spans="1:27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17.25" spans="1:27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17.25" spans="1:27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17.25" spans="1:27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17.25" spans="1:27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17.25" spans="1:27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17.25" spans="1:2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17.25" spans="1:27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17.25" spans="1:27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17.25" spans="1:27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17.25" spans="1:27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17.25" spans="1:27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17.25" spans="1:27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17.25" spans="1:27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17.25" spans="1:27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17.25" spans="1:27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ht="17.25" spans="1:2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ht="17.25" spans="1:27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ht="17.25" spans="1:27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ht="17.25" spans="1:27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ht="17.25" spans="1:27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ht="17.25" spans="1:27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ht="17.25" spans="1:27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ht="17.25" spans="1:27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ht="17.25" spans="1:27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ht="17.25" spans="1:27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ht="17.25" spans="1:2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ht="17.25" spans="1:27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ht="17.25" spans="1:27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ht="17.25" spans="1:27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ht="17.25" spans="1:27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ht="17.25" spans="1:27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ht="17.25" spans="1:27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ht="17.25" spans="1:27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ht="17.25" spans="1:27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ht="17.25" spans="1:27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ht="17.25" spans="1:2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ht="17.25" spans="1:27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ht="17.25" spans="1:27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ht="17.25" spans="1:27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ht="17.25" spans="1:27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ht="17.25" spans="1:27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ht="17.25" spans="1:27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ht="17.25" spans="1:27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ht="17.25" spans="1:27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ht="17.25" spans="1:27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ht="17.25" spans="1:2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ht="17.25" spans="1:27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ht="17.25" spans="1:27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</sheetData>
  <mergeCells count="3">
    <mergeCell ref="A1:E1"/>
    <mergeCell ref="A2:E2"/>
    <mergeCell ref="A3:E3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附件1.学生综合素质测评成绩汇总表</vt:lpstr>
      <vt:lpstr>附件2.优秀大学生评定结果统计表</vt:lpstr>
      <vt:lpstr>附件3.优秀学生干部评定结果统计表</vt:lpstr>
      <vt:lpstr>附件4.学生先进班集体汇总表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泡菜</cp:lastModifiedBy>
  <dcterms:created xsi:type="dcterms:W3CDTF">2006-09-13T11:21:00Z</dcterms:created>
  <dcterms:modified xsi:type="dcterms:W3CDTF">2020-10-16T06:27:05Z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